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İLAYETLER BİRLİĞİ ANAOKULU\YENİ\"/>
    </mc:Choice>
  </mc:AlternateContent>
  <bookViews>
    <workbookView xWindow="0" yWindow="0" windowWidth="23040" windowHeight="9204" activeTab="2"/>
  </bookViews>
  <sheets>
    <sheet name="Ders hsb" sheetId="1" r:id="rId1"/>
    <sheet name="Puantaj" sheetId="2" r:id="rId2"/>
    <sheet name="KÖK-Ü VB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6" l="1"/>
  <c r="L38" i="6"/>
  <c r="Q75" i="6" l="1"/>
  <c r="C73" i="6"/>
  <c r="M62" i="6"/>
  <c r="L62" i="6"/>
  <c r="K62" i="6"/>
  <c r="J62" i="6"/>
  <c r="I62" i="6"/>
  <c r="K52" i="6"/>
  <c r="J52" i="6"/>
  <c r="I52" i="6"/>
  <c r="M49" i="6"/>
  <c r="L49" i="6"/>
  <c r="K49" i="6"/>
  <c r="J49" i="6"/>
  <c r="I49" i="6"/>
  <c r="K38" i="6"/>
  <c r="J38" i="6"/>
  <c r="I38" i="6"/>
  <c r="A18" i="6"/>
  <c r="D18" i="6" s="1"/>
  <c r="E19" i="6" s="1"/>
  <c r="I16" i="6"/>
  <c r="J11" i="6" s="1"/>
  <c r="E8" i="6"/>
  <c r="J4" i="6"/>
  <c r="D2" i="6"/>
  <c r="I5" i="6" s="1"/>
  <c r="M63" i="6" l="1"/>
  <c r="L63" i="6"/>
  <c r="K63" i="6"/>
  <c r="D5" i="6"/>
  <c r="F15" i="6" s="1"/>
  <c r="H15" i="6" s="1"/>
  <c r="C15" i="6" s="1"/>
  <c r="E5" i="6"/>
  <c r="F5" i="6"/>
  <c r="E24" i="6" s="1"/>
  <c r="H5" i="6"/>
  <c r="G5" i="6"/>
  <c r="I65" i="6"/>
  <c r="J16" i="6" s="1"/>
  <c r="J63" i="6"/>
  <c r="F19" i="6"/>
  <c r="G19" i="6"/>
  <c r="I19" i="6"/>
  <c r="H19" i="6"/>
  <c r="I63" i="6"/>
  <c r="E23" i="6" l="1"/>
  <c r="F14" i="6"/>
  <c r="H14" i="6" s="1"/>
  <c r="C14" i="6" s="1"/>
  <c r="F11" i="6"/>
  <c r="H11" i="6" s="1"/>
  <c r="A25" i="6"/>
  <c r="E25" i="6" s="1"/>
  <c r="F25" i="6" s="1"/>
  <c r="F12" i="6"/>
  <c r="H12" i="6" s="1"/>
  <c r="C12" i="6" s="1"/>
  <c r="J5" i="6"/>
  <c r="F13" i="6"/>
  <c r="H13" i="6" s="1"/>
  <c r="C13" i="6" s="1"/>
  <c r="G23" i="6"/>
  <c r="F23" i="6"/>
  <c r="A26" i="6"/>
  <c r="E34" i="6" s="1"/>
  <c r="G24" i="6"/>
  <c r="F24" i="6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D49" i="1"/>
  <c r="D48" i="1"/>
  <c r="D47" i="1"/>
  <c r="D46" i="1"/>
  <c r="D45" i="1"/>
  <c r="D59" i="1"/>
  <c r="D58" i="1"/>
  <c r="D57" i="1"/>
  <c r="D56" i="1"/>
  <c r="D55" i="1"/>
  <c r="D54" i="1"/>
  <c r="D53" i="1"/>
  <c r="D52" i="1"/>
  <c r="D51" i="1"/>
  <c r="D50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F34" i="6" l="1"/>
  <c r="G34" i="6"/>
  <c r="H34" i="6" s="1"/>
  <c r="N34" i="6" s="1"/>
  <c r="H24" i="6"/>
  <c r="N24" i="6" s="1"/>
  <c r="G25" i="6"/>
  <c r="H25" i="6" s="1"/>
  <c r="N25" i="6" s="1"/>
  <c r="F16" i="6"/>
  <c r="H23" i="6"/>
  <c r="E33" i="6"/>
  <c r="E28" i="6"/>
  <c r="E31" i="6"/>
  <c r="E26" i="6"/>
  <c r="E30" i="6"/>
  <c r="E32" i="6"/>
  <c r="E29" i="6"/>
  <c r="E27" i="6"/>
  <c r="E59" i="6"/>
  <c r="E55" i="6"/>
  <c r="E48" i="6"/>
  <c r="E44" i="6"/>
  <c r="E40" i="6"/>
  <c r="C11" i="6"/>
  <c r="E60" i="6"/>
  <c r="E56" i="6"/>
  <c r="E45" i="6"/>
  <c r="E41" i="6"/>
  <c r="E39" i="6"/>
  <c r="E47" i="6"/>
  <c r="E61" i="6"/>
  <c r="E57" i="6"/>
  <c r="E53" i="6"/>
  <c r="E46" i="6"/>
  <c r="E42" i="6"/>
  <c r="E58" i="6"/>
  <c r="E54" i="6"/>
  <c r="E43" i="6"/>
  <c r="AN30" i="2"/>
  <c r="E47" i="1"/>
  <c r="E27" i="1"/>
  <c r="E17" i="1"/>
  <c r="E57" i="1"/>
  <c r="E32" i="1"/>
  <c r="E42" i="1"/>
  <c r="E37" i="1"/>
  <c r="E22" i="1"/>
  <c r="E52" i="1"/>
  <c r="E12" i="1"/>
  <c r="E7" i="1"/>
  <c r="G30" i="6" l="1"/>
  <c r="F30" i="6"/>
  <c r="F55" i="6"/>
  <c r="G55" i="6"/>
  <c r="G47" i="6"/>
  <c r="F47" i="6"/>
  <c r="E49" i="6"/>
  <c r="F39" i="6"/>
  <c r="G39" i="6"/>
  <c r="F26" i="6"/>
  <c r="G26" i="6"/>
  <c r="J13" i="6"/>
  <c r="E35" i="6"/>
  <c r="G31" i="6"/>
  <c r="F31" i="6"/>
  <c r="G59" i="6"/>
  <c r="F59" i="6"/>
  <c r="G46" i="6"/>
  <c r="F46" i="6"/>
  <c r="G56" i="6"/>
  <c r="F56" i="6"/>
  <c r="G33" i="6"/>
  <c r="F33" i="6"/>
  <c r="G43" i="6"/>
  <c r="F43" i="6"/>
  <c r="G58" i="6"/>
  <c r="F58" i="6"/>
  <c r="G60" i="6"/>
  <c r="F60" i="6"/>
  <c r="G27" i="6"/>
  <c r="F27" i="6"/>
  <c r="G44" i="6"/>
  <c r="F44" i="6"/>
  <c r="F48" i="6"/>
  <c r="G48" i="6"/>
  <c r="G45" i="6"/>
  <c r="F45" i="6"/>
  <c r="G53" i="6"/>
  <c r="F53" i="6"/>
  <c r="E62" i="6"/>
  <c r="G57" i="6"/>
  <c r="F57" i="6"/>
  <c r="G29" i="6"/>
  <c r="F29" i="6"/>
  <c r="N23" i="6"/>
  <c r="G54" i="6"/>
  <c r="F54" i="6"/>
  <c r="G41" i="6"/>
  <c r="F41" i="6"/>
  <c r="G42" i="6"/>
  <c r="F42" i="6"/>
  <c r="F28" i="6"/>
  <c r="G28" i="6"/>
  <c r="G61" i="6"/>
  <c r="F61" i="6"/>
  <c r="G40" i="6"/>
  <c r="F40" i="6"/>
  <c r="G32" i="6"/>
  <c r="F32" i="6"/>
  <c r="E4" i="1"/>
  <c r="H54" i="6" l="1"/>
  <c r="N54" i="6" s="1"/>
  <c r="H58" i="6"/>
  <c r="N58" i="6" s="1"/>
  <c r="H40" i="6"/>
  <c r="N40" i="6" s="1"/>
  <c r="H46" i="6"/>
  <c r="N46" i="6" s="1"/>
  <c r="H57" i="6"/>
  <c r="N57" i="6" s="1"/>
  <c r="H41" i="6"/>
  <c r="N41" i="6" s="1"/>
  <c r="H44" i="6"/>
  <c r="N44" i="6" s="1"/>
  <c r="H56" i="6"/>
  <c r="N56" i="6" s="1"/>
  <c r="H45" i="6"/>
  <c r="N45" i="6" s="1"/>
  <c r="H48" i="6"/>
  <c r="N48" i="6" s="1"/>
  <c r="H42" i="6"/>
  <c r="N42" i="6" s="1"/>
  <c r="H59" i="6"/>
  <c r="N59" i="6" s="1"/>
  <c r="H32" i="6"/>
  <c r="N32" i="6" s="1"/>
  <c r="H29" i="6"/>
  <c r="N29" i="6" s="1"/>
  <c r="H27" i="6"/>
  <c r="N27" i="6" s="1"/>
  <c r="H30" i="6"/>
  <c r="N30" i="6" s="1"/>
  <c r="G49" i="6"/>
  <c r="H28" i="6"/>
  <c r="N28" i="6" s="1"/>
  <c r="H43" i="6"/>
  <c r="N43" i="6" s="1"/>
  <c r="H31" i="6"/>
  <c r="N31" i="6" s="1"/>
  <c r="F49" i="6"/>
  <c r="H39" i="6"/>
  <c r="H55" i="6"/>
  <c r="N55" i="6" s="1"/>
  <c r="G62" i="6"/>
  <c r="G35" i="6"/>
  <c r="E65" i="6"/>
  <c r="J12" i="6" s="1"/>
  <c r="J10" i="6"/>
  <c r="H26" i="6"/>
  <c r="F35" i="6"/>
  <c r="H61" i="6"/>
  <c r="N61" i="6" s="1"/>
  <c r="H53" i="6"/>
  <c r="F62" i="6"/>
  <c r="H60" i="6"/>
  <c r="N60" i="6" s="1"/>
  <c r="H33" i="6"/>
  <c r="N33" i="6" s="1"/>
  <c r="H47" i="6"/>
  <c r="N47" i="6" s="1"/>
  <c r="F65" i="6" l="1"/>
  <c r="H62" i="6"/>
  <c r="N53" i="6"/>
  <c r="N62" i="6" s="1"/>
  <c r="G65" i="6"/>
  <c r="H49" i="6"/>
  <c r="N39" i="6"/>
  <c r="N49" i="6" s="1"/>
  <c r="H35" i="6"/>
  <c r="N26" i="6"/>
  <c r="N35" i="6" s="1"/>
  <c r="N65" i="6" l="1"/>
  <c r="H65" i="6"/>
</calcChain>
</file>

<file path=xl/comments1.xml><?xml version="1.0" encoding="utf-8"?>
<comments xmlns="http://schemas.openxmlformats.org/spreadsheetml/2006/main">
  <authors>
    <author>LENOVO</author>
  </authors>
  <commentList>
    <comment ref="B7" authorId="0" shape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Bu ders boş geçmişse veya derse giren kişiye herhangi bir ders ücreti ödenmeyecekse ( Ör. Müdürr Yardımcısı dersi doldurmuşsa) sınıfın ders saati buraya girilir</t>
        </r>
      </text>
    </comment>
    <comment ref="B47" authorId="0" shape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Öğretmen  adı soyadı</t>
        </r>
      </text>
    </comment>
  </commentList>
</comments>
</file>

<file path=xl/comments2.xml><?xml version="1.0" encoding="utf-8"?>
<comments xmlns="http://schemas.openxmlformats.org/spreadsheetml/2006/main">
  <authors>
    <author>LENOVO</author>
    <author>YUSUF GÖMBEL</author>
  </authors>
  <commentList>
    <comment ref="D5" authorId="0" shapeId="0">
      <text>
        <r>
          <rPr>
            <b/>
            <sz val="9"/>
            <color indexed="81"/>
            <rFont val="Tahoma"/>
            <family val="2"/>
            <charset val="162"/>
          </rPr>
          <t>YUSUF GÖMBEL: VİLAYETLER BİRLİĞİ ANAOKULU</t>
        </r>
        <r>
          <rPr>
            <sz val="9"/>
            <color indexed="81"/>
            <rFont val="Tahoma"/>
            <family val="2"/>
            <charset val="162"/>
          </rPr>
          <t xml:space="preserve">
BURADAKİ MİKTAR E65 HÜCRESİNDEKİ MİKTARLA EŞİT OLMALIDIR.
EŞİT DEĞİLSE ÖĞRETMENLERİN ŞUBELER DÜZEYİNDE GİRDİĞİ DERS SAATLERİ YANLIŞ GİRİLMİTİR.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162"/>
          </rPr>
          <t>YUSUF GÖMBEL: VİLAYETLER BİRLİĞİ ANAOKULU</t>
        </r>
        <r>
          <rPr>
            <sz val="9"/>
            <color indexed="81"/>
            <rFont val="Tahoma"/>
            <family val="2"/>
            <charset val="162"/>
          </rPr>
          <t xml:space="preserve">
Öğrencilerden tahsil edilen ders saat ücretini giriniz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162"/>
          </rPr>
          <t>YUSUF GÖMBEL: VİLAYETLER BİRLİĞİ ANAOKULU</t>
        </r>
        <r>
          <rPr>
            <sz val="9"/>
            <color indexed="81"/>
            <rFont val="Tahoma"/>
            <family val="2"/>
            <charset val="162"/>
          </rPr>
          <t xml:space="preserve">
Güncel memur maaş katsayısını giriniz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  <charset val="162"/>
          </rPr>
          <t>YUSUF GÖMBEL: VİLAYETLER BİRLİĞİ ANAOKULU</t>
        </r>
        <r>
          <rPr>
            <sz val="9"/>
            <color indexed="81"/>
            <rFont val="Tahoma"/>
            <family val="2"/>
            <charset val="162"/>
          </rPr>
          <t xml:space="preserve">
Toplam Kulüp öğrenci sayısını giriniz</t>
        </r>
      </text>
    </comment>
    <comment ref="G10" authorId="1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 YUSUF GÖMBEL: VİLAYETLER BİRLİĞİ ANAOKULU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b/>
            <i/>
            <sz val="14"/>
            <color indexed="81"/>
            <rFont val="Times New Roman"/>
            <family val="1"/>
            <charset val="162"/>
          </rPr>
          <t>Okulunuzda kaç şube varsa onların ismini giriniz. 
Olmayan şubeleri siliniz. Şube isimleri boş kalsın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  <charset val="162"/>
          </rPr>
          <t>YUSUF GÖMBEL: VİLAYETLER BİRLİĞİ ANAOKULU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sz val="12"/>
            <color indexed="81"/>
            <rFont val="Tahoma"/>
            <family val="2"/>
            <charset val="162"/>
          </rPr>
          <t>Şubelerin öğrenci sayılarını giriniz. Olmayan şubeyi boş bırakınız.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  <charset val="162"/>
          </rPr>
          <t>YUSUF GÖMBEL: VİLAYETLER BİRLİĞİ ANAOKULU</t>
        </r>
        <r>
          <rPr>
            <sz val="9"/>
            <color indexed="81"/>
            <rFont val="Tahoma"/>
            <family val="2"/>
            <charset val="162"/>
          </rPr>
          <t xml:space="preserve">
E8 HÜCRESİNDEKİ AYLIK DERS SAATİ TOPLAMI İLE 
K65 HÜCRSİNDEKİ ÖĞRETMEN DERS SAATİ TOPLAMI (Kadrolu+SGK'lı) EŞİT OLDUKTAN SONRA
KOORDİNATÖR ÖĞRETMENİNİ DERS SAATİ GİRİLMELİDİR.(Koordinatör öğretmenini ücreti diğer öğretmenlerden kesilerek ödenir)
</t>
        </r>
      </text>
    </comment>
  </commentList>
</comments>
</file>

<file path=xl/sharedStrings.xml><?xml version="1.0" encoding="utf-8"?>
<sst xmlns="http://schemas.openxmlformats.org/spreadsheetml/2006/main" count="349" uniqueCount="134">
  <si>
    <t>1.HAFTA</t>
  </si>
  <si>
    <t>2.HAFTA</t>
  </si>
  <si>
    <t>3.HAFTA</t>
  </si>
  <si>
    <t>4.HAFTA</t>
  </si>
  <si>
    <t>5.HAFTA</t>
  </si>
  <si>
    <t>Pazartesi</t>
  </si>
  <si>
    <t>Salı</t>
  </si>
  <si>
    <t>Çarşamba</t>
  </si>
  <si>
    <t>Perşembe</t>
  </si>
  <si>
    <t>Cuma</t>
  </si>
  <si>
    <t>Cumartesi</t>
  </si>
  <si>
    <t>Pazar</t>
  </si>
  <si>
    <t>TOP</t>
  </si>
  <si>
    <t>4-A</t>
  </si>
  <si>
    <t>Temel Giderlere Aktarılan</t>
  </si>
  <si>
    <t>5-A</t>
  </si>
  <si>
    <t>5-B</t>
  </si>
  <si>
    <t>NEVŞEHİR VİLAYETLER BİRLİĞİ ANAOKULU</t>
  </si>
  <si>
    <t>ÇOCUK KULÜBÜ AYLIK ÜCRET ÇİZELGESİ</t>
  </si>
  <si>
    <t>YIL</t>
  </si>
  <si>
    <t>AY</t>
  </si>
  <si>
    <t>İŞ GÜNÜ</t>
  </si>
  <si>
    <t>S.N</t>
  </si>
  <si>
    <t>ADI SOYADI</t>
  </si>
  <si>
    <t>SAAT ÜCRETİ</t>
  </si>
  <si>
    <t>AYLIK TOPLAM SAAT</t>
  </si>
  <si>
    <t>AÇIKLAMALAR</t>
  </si>
  <si>
    <t>TEMEL GİDERLER</t>
  </si>
  <si>
    <t>Personel</t>
  </si>
  <si>
    <t>A Y L I K    T  O  P  L  A  M     S A A T</t>
  </si>
  <si>
    <t>Düzenleyen</t>
  </si>
  <si>
    <t>Yusuf GÖMBEL</t>
  </si>
  <si>
    <t>Müdür Yardımcısı</t>
  </si>
  <si>
    <t>Okul Müdürü</t>
  </si>
  <si>
    <t>1-</t>
  </si>
  <si>
    <t>2-</t>
  </si>
  <si>
    <t xml:space="preserve">NEVŞEHİR VİLAYETLER BİRLİĞİ ANAOKULU ÇOCUK KULÜBÜ ÜCRET ÇİZELGESİ </t>
  </si>
  <si>
    <t>AYLIK KURS GELİRİ</t>
  </si>
  <si>
    <t>yusufgombel@yandex.com</t>
  </si>
  <si>
    <r>
      <rPr>
        <b/>
        <u/>
        <sz val="12"/>
        <rFont val="Times New Roman"/>
        <family val="1"/>
        <charset val="162"/>
      </rPr>
      <t>KURS GİDERLERİ;</t>
    </r>
    <r>
      <rPr>
        <b/>
        <sz val="12"/>
        <rFont val="Times New Roman"/>
        <family val="1"/>
        <charset val="162"/>
      </rPr>
      <t xml:space="preserve">
KALEMİ</t>
    </r>
  </si>
  <si>
    <t>ÖĞRETMEN 
USTA ÖĞRETİCİ
KOORD. ÖGRT.</t>
  </si>
  <si>
    <t>BAŞKAN (MÜDÜR)</t>
  </si>
  <si>
    <t>ÜYE 
(Müdür Yard)</t>
  </si>
  <si>
    <t>MUHASEBE GİDERLERİ</t>
  </si>
  <si>
    <t>HİZMETLİ GİDERLERİ</t>
  </si>
  <si>
    <t>TOPLAM</t>
  </si>
  <si>
    <t>AY-YIL</t>
  </si>
  <si>
    <t>ORANI</t>
  </si>
  <si>
    <t>MİKTARI</t>
  </si>
  <si>
    <t>DERS SAATİ ÜCRETİ</t>
  </si>
  <si>
    <t>GÜNLÜK DERS SAATİ</t>
  </si>
  <si>
    <t>AYLIK DERS SAATİ TOPLAMI</t>
  </si>
  <si>
    <t>MEMUR MAAŞ KATSAYISI</t>
  </si>
  <si>
    <t>ÇOCUK KULÜBÜ TOPLAM ÖĞRENCİ SAYISI</t>
  </si>
  <si>
    <t>Net Ücret</t>
  </si>
  <si>
    <t>Aylık Gelir 
%49</t>
  </si>
  <si>
    <t>ŞUBELER</t>
  </si>
  <si>
    <t>Brüt Ücret</t>
  </si>
  <si>
    <t>Öğrenci sayısı</t>
  </si>
  <si>
    <t>ÇOCUK KULÜBÜ SINIFLARI</t>
  </si>
  <si>
    <t>4-YAŞ-A</t>
  </si>
  <si>
    <t>5-YAŞ-A</t>
  </si>
  <si>
    <t>5-YAŞ-B</t>
  </si>
  <si>
    <t>En Yüksek Devlet Memuru Maaşı</t>
  </si>
  <si>
    <t>SN</t>
  </si>
  <si>
    <t>YÖNETİCİ VE PERSONEL</t>
  </si>
  <si>
    <t>16.Md. 4. fıkrasına göre en fazla ödenecek bürüt ücret</t>
  </si>
  <si>
    <t xml:space="preserve">GELİR V. 
%15-20-27
SGK PİRİMİ(%14) </t>
  </si>
  <si>
    <t>DAMGA VERGİSİ %0,759</t>
  </si>
  <si>
    <t>VERGİLER (Kesintiler) TOPLAMI</t>
  </si>
  <si>
    <t>AYLIK DERS SAATİ SAYISI</t>
  </si>
  <si>
    <t>NET ÖDENEN ÜCRET</t>
  </si>
  <si>
    <t>16.Md. 4. fıkrasına göre en en yüksek oran</t>
  </si>
  <si>
    <t xml:space="preserve">GELİR VERGİSİ
SGK PİRİMİ  ORANI
</t>
  </si>
  <si>
    <t>İMZA</t>
  </si>
  <si>
    <t>ADI ve SOYADI</t>
  </si>
  <si>
    <t>GÖREV ÜNV.</t>
  </si>
  <si>
    <t>5-YAŞ-C</t>
  </si>
  <si>
    <t>YUSUF GÖMBEL</t>
  </si>
  <si>
    <t>Okul Müdürü %7</t>
  </si>
  <si>
    <t>Müdür Yard. %5</t>
  </si>
  <si>
    <t>Muhasebe Elemanı</t>
  </si>
  <si>
    <t>Yardımcı Personel</t>
  </si>
  <si>
    <t>YÖNETİCİ VE PERSONEL TOPLAMI</t>
  </si>
  <si>
    <t>KADROLU ÖĞRETMEN</t>
  </si>
  <si>
    <t>GELİR VERGİSİ %15-20-27</t>
  </si>
  <si>
    <t>KOORDİNATÖR Ö.</t>
  </si>
  <si>
    <t>Kadrolu Öğretmen</t>
  </si>
  <si>
    <t>Temel Gidere Aktarılan</t>
  </si>
  <si>
    <t>Boş Geçen Ders</t>
  </si>
  <si>
    <t>ÖĞRETMEN TOPLAMI (Kadrolu)</t>
  </si>
  <si>
    <t>SGK LI ÖĞRETMEN</t>
  </si>
  <si>
    <t>SSK PRİMİ %14</t>
  </si>
  <si>
    <t>İŞSİZLİK PİRİMİ %1</t>
  </si>
  <si>
    <t>KESİNTİLER TOPLAMI
(SSK ve İşsizlik Pirimi)</t>
  </si>
  <si>
    <t>Öğretmen SGK</t>
  </si>
  <si>
    <t>ÖĞRETMEN TOPLAMI (SGK'lı)</t>
  </si>
  <si>
    <t>ÖĞRETMEN TOPLAMI (Kadrolu+SGK'lı)</t>
  </si>
  <si>
    <t>AÇIKLAMA</t>
  </si>
  <si>
    <t>Koordinatör öğretmen hariç kulüpte birden fazla görevi olan personele en yüksek olan ücret ödenmektedir.</t>
  </si>
  <si>
    <t>Ücret çizelgesi; Bakanlık Makamı'nın 09/02/2022 tarihli ve E-45512797-20-43133866 sayılı Oluruna göre düzenlenmiştir.</t>
  </si>
  <si>
    <t>3-</t>
  </si>
  <si>
    <t>4-</t>
  </si>
  <si>
    <t>5-C</t>
  </si>
  <si>
    <t>4-B</t>
  </si>
  <si>
    <t>ÖĞRETMEN ADI SOYADI</t>
  </si>
  <si>
    <t>Sınıf</t>
  </si>
  <si>
    <t>Ücret</t>
  </si>
  <si>
    <t>Sıra</t>
  </si>
  <si>
    <t>1 ve 19 mayıs resmi tatil</t>
  </si>
  <si>
    <t>4-YAŞ-B</t>
  </si>
  <si>
    <t>Koordinatör Öğretmen</t>
  </si>
  <si>
    <t>Ücretli Öğretmen</t>
  </si>
  <si>
    <t>5-</t>
  </si>
  <si>
    <t>SINIFLARIN DERS TOPLAMLARI</t>
  </si>
  <si>
    <t>ÖDENEN  NET 
ÜCRET</t>
  </si>
  <si>
    <t>KOOR ÖĞRETMEN</t>
  </si>
  <si>
    <t>SGK'LI ÖĞRETMEN</t>
  </si>
  <si>
    <t>MUHASEBECİ</t>
  </si>
  <si>
    <t>YRD PERSONEL</t>
  </si>
  <si>
    <t>MD. YARDIMCISI</t>
  </si>
  <si>
    <t>8********7</t>
  </si>
  <si>
    <t>Ş</t>
  </si>
  <si>
    <t>OCAK</t>
  </si>
  <si>
    <t>AA</t>
  </si>
  <si>
    <t>CC</t>
  </si>
  <si>
    <t>BB</t>
  </si>
  <si>
    <t>DD</t>
  </si>
  <si>
    <t>EE</t>
  </si>
  <si>
    <t>FF</t>
  </si>
  <si>
    <t>GG</t>
  </si>
  <si>
    <t>HH</t>
  </si>
  <si>
    <t>II</t>
  </si>
  <si>
    <t>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</si>
</sst>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₺&quot;"/>
    <numFmt numFmtId="165" formatCode="&quot;₺&quot;#,##0.00"/>
    <numFmt numFmtId="166" formatCode="#,##0.000"/>
    <numFmt numFmtId="167" formatCode="%0"/>
    <numFmt numFmtId="168" formatCode="#,##0.000000"/>
    <numFmt numFmtId="169" formatCode="#,##0.0000"/>
  </numFmts>
  <fonts count="38" x14ac:knownFonts="1">
    <font>
      <sz val="10"/>
      <name val="Arial Tur"/>
      <charset val="162"/>
    </font>
    <font>
      <sz val="10"/>
      <name val="Arial Tur"/>
      <charset val="162"/>
    </font>
    <font>
      <b/>
      <sz val="8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b/>
      <i/>
      <sz val="10"/>
      <name val="Times New Roman"/>
      <family val="1"/>
      <charset val="162"/>
    </font>
    <font>
      <b/>
      <sz val="9"/>
      <name val="Arial Tur"/>
      <charset val="162"/>
    </font>
    <font>
      <b/>
      <sz val="16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rgb="FF3333FF"/>
      <name val="Times New Roman"/>
      <family val="1"/>
      <charset val="162"/>
    </font>
    <font>
      <b/>
      <sz val="11"/>
      <color rgb="FF3333FF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1"/>
      <name val="Times New Roman"/>
      <family val="1"/>
      <charset val="162"/>
    </font>
    <font>
      <u/>
      <sz val="10"/>
      <color theme="10"/>
      <name val="Arial Tur"/>
      <charset val="162"/>
    </font>
    <font>
      <u/>
      <sz val="12"/>
      <color rgb="FF3333FF"/>
      <name val="Bookman Old Style"/>
      <family val="1"/>
      <charset val="162"/>
    </font>
    <font>
      <sz val="12"/>
      <color rgb="FF3333FF"/>
      <name val="Bookman Old Style"/>
      <family val="1"/>
      <charset val="162"/>
    </font>
    <font>
      <b/>
      <u/>
      <sz val="12"/>
      <name val="Times New Roman"/>
      <family val="1"/>
      <charset val="162"/>
    </font>
    <font>
      <b/>
      <sz val="10"/>
      <color rgb="FF3333FF"/>
      <name val="Times New Roman"/>
      <family val="1"/>
      <charset val="162"/>
    </font>
    <font>
      <sz val="14"/>
      <color rgb="FFFF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3"/>
      <name val="Times New Roman"/>
      <family val="1"/>
      <charset val="162"/>
    </font>
    <font>
      <sz val="13"/>
      <name val="Times New Roman"/>
      <family val="1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b/>
      <i/>
      <sz val="14"/>
      <color indexed="81"/>
      <name val="Times New Roman"/>
      <family val="1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rgb="FFFF0000"/>
      <name val="Arial Tur"/>
      <charset val="162"/>
    </font>
    <font>
      <b/>
      <i/>
      <sz val="12"/>
      <name val="Times New Roman"/>
      <family val="1"/>
      <charset val="162"/>
    </font>
    <font>
      <sz val="10"/>
      <color theme="0"/>
      <name val="Times New Roman"/>
      <family val="1"/>
      <charset val="162"/>
    </font>
    <font>
      <sz val="12"/>
      <color indexed="81"/>
      <name val="Tahoma"/>
      <family val="2"/>
      <charset val="162"/>
    </font>
    <font>
      <sz val="12"/>
      <color theme="0" tint="-0.249977111117893"/>
      <name val="Times New Roman"/>
      <family val="1"/>
      <charset val="162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 style="thick">
        <color indexed="64"/>
      </right>
      <top style="dashDotDot">
        <color indexed="64"/>
      </top>
      <bottom style="dashDotDot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6" fillId="0" borderId="0"/>
    <xf numFmtId="0" fontId="16" fillId="0" borderId="0"/>
    <xf numFmtId="0" fontId="19" fillId="0" borderId="0" applyNumberFormat="0" applyFill="0" applyBorder="0" applyAlignment="0" applyProtection="0"/>
  </cellStyleXfs>
  <cellXfs count="504">
    <xf numFmtId="0" fontId="0" fillId="0" borderId="0" xfId="0"/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8" fillId="8" borderId="0" xfId="0" applyFont="1" applyFill="1"/>
    <xf numFmtId="0" fontId="9" fillId="8" borderId="0" xfId="0" applyFont="1" applyFill="1" applyAlignment="1">
      <alignment horizontal="center"/>
    </xf>
    <xf numFmtId="0" fontId="9" fillId="8" borderId="0" xfId="0" applyFont="1" applyFill="1"/>
    <xf numFmtId="0" fontId="10" fillId="8" borderId="0" xfId="0" applyFont="1" applyFill="1" applyAlignment="1">
      <alignment vertical="center"/>
    </xf>
    <xf numFmtId="0" fontId="10" fillId="8" borderId="0" xfId="0" applyFont="1" applyFill="1" applyAlignment="1">
      <alignment horizontal="center" vertical="center"/>
    </xf>
    <xf numFmtId="0" fontId="10" fillId="8" borderId="0" xfId="0" applyFont="1" applyFill="1"/>
    <xf numFmtId="0" fontId="8" fillId="8" borderId="40" xfId="0" applyFont="1" applyFill="1" applyBorder="1" applyAlignment="1">
      <alignment horizontal="center" textRotation="90"/>
    </xf>
    <xf numFmtId="0" fontId="11" fillId="8" borderId="40" xfId="0" applyFont="1" applyFill="1" applyBorder="1" applyAlignment="1">
      <alignment horizontal="center" textRotation="90"/>
    </xf>
    <xf numFmtId="0" fontId="9" fillId="8" borderId="32" xfId="0" applyFont="1" applyFill="1" applyBorder="1" applyAlignment="1" applyProtection="1">
      <alignment horizontal="center" vertical="center"/>
      <protection locked="0"/>
    </xf>
    <xf numFmtId="0" fontId="12" fillId="10" borderId="32" xfId="0" applyFont="1" applyFill="1" applyBorder="1" applyAlignment="1" applyProtection="1">
      <alignment horizontal="center" vertical="center"/>
      <protection locked="0"/>
    </xf>
    <xf numFmtId="0" fontId="12" fillId="8" borderId="32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>
      <alignment horizontal="center" vertical="center"/>
    </xf>
    <xf numFmtId="164" fontId="13" fillId="8" borderId="45" xfId="0" applyNumberFormat="1" applyFont="1" applyFill="1" applyBorder="1" applyAlignment="1">
      <alignment horizontal="center" vertical="center"/>
    </xf>
    <xf numFmtId="0" fontId="14" fillId="8" borderId="46" xfId="0" applyFont="1" applyFill="1" applyBorder="1" applyAlignment="1" applyProtection="1">
      <alignment horizontal="center" vertical="center"/>
      <protection locked="0"/>
    </xf>
    <xf numFmtId="0" fontId="14" fillId="10" borderId="46" xfId="0" applyFont="1" applyFill="1" applyBorder="1" applyAlignment="1" applyProtection="1">
      <alignment horizontal="center" vertical="center"/>
      <protection locked="0"/>
    </xf>
    <xf numFmtId="164" fontId="13" fillId="8" borderId="9" xfId="0" applyNumberFormat="1" applyFont="1" applyFill="1" applyBorder="1" applyAlignment="1" applyProtection="1">
      <alignment vertical="center"/>
      <protection locked="0"/>
    </xf>
    <xf numFmtId="0" fontId="9" fillId="8" borderId="8" xfId="0" applyFont="1" applyFill="1" applyBorder="1" applyAlignment="1">
      <alignment horizontal="center" vertical="center"/>
    </xf>
    <xf numFmtId="164" fontId="10" fillId="8" borderId="49" xfId="0" applyNumberFormat="1" applyFont="1" applyFill="1" applyBorder="1" applyAlignment="1">
      <alignment horizontal="center" vertical="center"/>
    </xf>
    <xf numFmtId="0" fontId="12" fillId="8" borderId="7" xfId="0" applyFont="1" applyFill="1" applyBorder="1" applyAlignment="1" applyProtection="1">
      <alignment horizontal="center" vertical="center"/>
      <protection locked="0"/>
    </xf>
    <xf numFmtId="0" fontId="12" fillId="8" borderId="6" xfId="0" applyFont="1" applyFill="1" applyBorder="1" applyAlignment="1" applyProtection="1">
      <alignment horizontal="center" vertical="center"/>
      <protection locked="0"/>
    </xf>
    <xf numFmtId="0" fontId="12" fillId="10" borderId="7" xfId="0" applyFont="1" applyFill="1" applyBorder="1" applyAlignment="1" applyProtection="1">
      <alignment horizontal="center" vertical="center"/>
      <protection locked="0"/>
    </xf>
    <xf numFmtId="164" fontId="10" fillId="8" borderId="9" xfId="0" applyNumberFormat="1" applyFont="1" applyFill="1" applyBorder="1" applyAlignment="1" applyProtection="1">
      <alignment vertical="center"/>
      <protection locked="0"/>
    </xf>
    <xf numFmtId="0" fontId="12" fillId="8" borderId="11" xfId="0" applyFont="1" applyFill="1" applyBorder="1" applyAlignment="1" applyProtection="1">
      <alignment horizontal="center" vertical="center"/>
      <protection locked="0"/>
    </xf>
    <xf numFmtId="0" fontId="12" fillId="8" borderId="13" xfId="0" applyFont="1" applyFill="1" applyBorder="1" applyAlignment="1" applyProtection="1">
      <alignment horizontal="center" vertical="center"/>
      <protection locked="0"/>
    </xf>
    <xf numFmtId="0" fontId="12" fillId="10" borderId="11" xfId="0" applyFont="1" applyFill="1" applyBorder="1" applyAlignment="1" applyProtection="1">
      <alignment horizontal="center" vertical="center"/>
      <protection locked="0"/>
    </xf>
    <xf numFmtId="0" fontId="8" fillId="8" borderId="0" xfId="0" applyFont="1" applyFill="1" applyAlignment="1">
      <alignment vertical="center"/>
    </xf>
    <xf numFmtId="0" fontId="15" fillId="8" borderId="54" xfId="0" applyFont="1" applyFill="1" applyBorder="1" applyAlignment="1">
      <alignment horizontal="center" vertical="center"/>
    </xf>
    <xf numFmtId="164" fontId="15" fillId="8" borderId="55" xfId="0" applyNumberFormat="1" applyFont="1" applyFill="1" applyBorder="1" applyAlignment="1">
      <alignment vertical="center"/>
    </xf>
    <xf numFmtId="0" fontId="17" fillId="8" borderId="0" xfId="2" applyFont="1" applyFill="1" applyAlignment="1">
      <alignment vertical="center"/>
    </xf>
    <xf numFmtId="0" fontId="9" fillId="8" borderId="0" xfId="3" applyFont="1" applyFill="1" applyAlignment="1">
      <alignment vertical="center"/>
    </xf>
    <xf numFmtId="0" fontId="17" fillId="8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18" fillId="8" borderId="0" xfId="0" applyFont="1" applyFill="1"/>
    <xf numFmtId="0" fontId="17" fillId="8" borderId="0" xfId="0" applyFont="1" applyFill="1"/>
    <xf numFmtId="0" fontId="15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164" fontId="10" fillId="5" borderId="56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58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vertical="center"/>
    </xf>
    <xf numFmtId="9" fontId="17" fillId="0" borderId="8" xfId="1" applyFont="1" applyBorder="1" applyAlignment="1" applyProtection="1">
      <alignment horizontal="center" vertical="center"/>
    </xf>
    <xf numFmtId="9" fontId="17" fillId="8" borderId="7" xfId="1" applyFont="1" applyFill="1" applyBorder="1" applyAlignment="1" applyProtection="1">
      <alignment horizontal="center" vertical="center"/>
    </xf>
    <xf numFmtId="9" fontId="17" fillId="8" borderId="9" xfId="1" applyFont="1" applyFill="1" applyBorder="1" applyAlignment="1" applyProtection="1">
      <alignment horizontal="center" vertical="center"/>
    </xf>
    <xf numFmtId="9" fontId="10" fillId="8" borderId="61" xfId="0" applyNumberFormat="1" applyFont="1" applyFill="1" applyBorder="1" applyAlignment="1">
      <alignment horizontal="center" vertical="center"/>
    </xf>
    <xf numFmtId="164" fontId="10" fillId="8" borderId="28" xfId="0" applyNumberFormat="1" applyFont="1" applyFill="1" applyBorder="1" applyAlignment="1">
      <alignment horizontal="center" vertical="center"/>
    </xf>
    <xf numFmtId="164" fontId="10" fillId="8" borderId="29" xfId="0" applyNumberFormat="1" applyFont="1" applyFill="1" applyBorder="1" applyAlignment="1">
      <alignment horizontal="center" vertical="center"/>
    </xf>
    <xf numFmtId="164" fontId="12" fillId="8" borderId="30" xfId="0" applyNumberFormat="1" applyFont="1" applyFill="1" applyBorder="1" applyAlignment="1">
      <alignment horizontal="center" vertical="center"/>
    </xf>
    <xf numFmtId="164" fontId="23" fillId="8" borderId="63" xfId="0" applyNumberFormat="1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165" fontId="23" fillId="9" borderId="28" xfId="0" applyNumberFormat="1" applyFont="1" applyFill="1" applyBorder="1" applyAlignment="1" applyProtection="1">
      <alignment horizontal="center" vertical="center"/>
      <protection locked="0"/>
    </xf>
    <xf numFmtId="0" fontId="9" fillId="8" borderId="29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left" vertical="center"/>
    </xf>
    <xf numFmtId="4" fontId="9" fillId="0" borderId="0" xfId="0" applyNumberFormat="1" applyFont="1" applyAlignment="1">
      <alignment vertical="center"/>
    </xf>
    <xf numFmtId="0" fontId="9" fillId="8" borderId="17" xfId="0" applyFont="1" applyFill="1" applyBorder="1" applyAlignment="1">
      <alignment horizontal="left" vertical="center"/>
    </xf>
    <xf numFmtId="4" fontId="9" fillId="8" borderId="19" xfId="0" applyNumberFormat="1" applyFont="1" applyFill="1" applyBorder="1" applyAlignment="1">
      <alignment horizontal="center" vertical="center" wrapText="1"/>
    </xf>
    <xf numFmtId="4" fontId="9" fillId="8" borderId="57" xfId="0" applyNumberFormat="1" applyFont="1" applyFill="1" applyBorder="1" applyAlignment="1">
      <alignment horizontal="center" vertical="center"/>
    </xf>
    <xf numFmtId="0" fontId="24" fillId="8" borderId="0" xfId="0" applyFont="1" applyFill="1" applyAlignment="1">
      <alignment vertical="center"/>
    </xf>
    <xf numFmtId="164" fontId="9" fillId="8" borderId="67" xfId="0" applyNumberFormat="1" applyFont="1" applyFill="1" applyBorder="1" applyAlignment="1">
      <alignment horizontal="center" vertical="center"/>
    </xf>
    <xf numFmtId="164" fontId="23" fillId="9" borderId="67" xfId="0" applyNumberFormat="1" applyFont="1" applyFill="1" applyBorder="1" applyAlignment="1" applyProtection="1">
      <alignment horizontal="center" vertical="center"/>
      <protection locked="0"/>
    </xf>
    <xf numFmtId="164" fontId="10" fillId="0" borderId="44" xfId="0" applyNumberFormat="1" applyFont="1" applyBorder="1" applyAlignment="1">
      <alignment horizontal="center" vertical="center"/>
    </xf>
    <xf numFmtId="1" fontId="13" fillId="9" borderId="58" xfId="0" applyNumberFormat="1" applyFont="1" applyFill="1" applyBorder="1" applyAlignment="1" applyProtection="1">
      <alignment horizontal="center" vertical="center"/>
      <protection locked="0"/>
    </xf>
    <xf numFmtId="164" fontId="9" fillId="8" borderId="6" xfId="0" applyNumberFormat="1" applyFont="1" applyFill="1" applyBorder="1" applyAlignment="1">
      <alignment horizontal="center" vertical="center"/>
    </xf>
    <xf numFmtId="164" fontId="23" fillId="9" borderId="6" xfId="0" applyNumberFormat="1" applyFont="1" applyFill="1" applyBorder="1" applyAlignment="1" applyProtection="1">
      <alignment horizontal="center" vertical="center"/>
      <protection locked="0"/>
    </xf>
    <xf numFmtId="164" fontId="10" fillId="0" borderId="69" xfId="0" applyNumberFormat="1" applyFont="1" applyBorder="1" applyAlignment="1">
      <alignment horizontal="center" vertical="center"/>
    </xf>
    <xf numFmtId="1" fontId="13" fillId="9" borderId="7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vertical="center"/>
    </xf>
    <xf numFmtId="0" fontId="24" fillId="8" borderId="0" xfId="0" applyFont="1" applyFill="1" applyAlignment="1">
      <alignment horizontal="left" vertical="center"/>
    </xf>
    <xf numFmtId="164" fontId="9" fillId="8" borderId="65" xfId="0" applyNumberFormat="1" applyFont="1" applyFill="1" applyBorder="1" applyAlignment="1">
      <alignment horizontal="center" vertical="center"/>
    </xf>
    <xf numFmtId="164" fontId="10" fillId="0" borderId="71" xfId="0" applyNumberFormat="1" applyFont="1" applyBorder="1" applyAlignment="1">
      <alignment horizontal="center" vertical="center"/>
    </xf>
    <xf numFmtId="1" fontId="13" fillId="9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vertical="center"/>
    </xf>
    <xf numFmtId="0" fontId="9" fillId="8" borderId="72" xfId="0" applyFont="1" applyFill="1" applyBorder="1" applyAlignment="1">
      <alignment horizontal="center" vertical="center"/>
    </xf>
    <xf numFmtId="164" fontId="12" fillId="8" borderId="73" xfId="0" applyNumberFormat="1" applyFont="1" applyFill="1" applyBorder="1" applyAlignment="1">
      <alignment horizontal="center" vertical="center"/>
    </xf>
    <xf numFmtId="4" fontId="9" fillId="8" borderId="20" xfId="0" applyNumberFormat="1" applyFont="1" applyFill="1" applyBorder="1" applyAlignment="1">
      <alignment vertical="center"/>
    </xf>
    <xf numFmtId="4" fontId="25" fillId="8" borderId="20" xfId="0" applyNumberFormat="1" applyFont="1" applyFill="1" applyBorder="1" applyAlignment="1">
      <alignment horizontal="center" vertical="center"/>
    </xf>
    <xf numFmtId="1" fontId="10" fillId="8" borderId="56" xfId="0" applyNumberFormat="1" applyFont="1" applyFill="1" applyBorder="1" applyAlignment="1">
      <alignment horizontal="center" vertical="center"/>
    </xf>
    <xf numFmtId="4" fontId="8" fillId="8" borderId="0" xfId="0" applyNumberFormat="1" applyFont="1" applyFill="1" applyAlignment="1">
      <alignment vertical="center"/>
    </xf>
    <xf numFmtId="0" fontId="9" fillId="8" borderId="0" xfId="0" applyFont="1" applyFill="1" applyAlignment="1">
      <alignment vertical="center"/>
    </xf>
    <xf numFmtId="4" fontId="9" fillId="8" borderId="0" xfId="0" applyNumberFormat="1" applyFont="1" applyFill="1" applyAlignment="1">
      <alignment vertical="center"/>
    </xf>
    <xf numFmtId="2" fontId="9" fillId="8" borderId="0" xfId="0" applyNumberFormat="1" applyFont="1" applyFill="1" applyAlignment="1">
      <alignment vertical="center"/>
    </xf>
    <xf numFmtId="2" fontId="8" fillId="8" borderId="0" xfId="0" applyNumberFormat="1" applyFont="1" applyFill="1" applyAlignment="1">
      <alignment vertical="center"/>
    </xf>
    <xf numFmtId="166" fontId="8" fillId="6" borderId="0" xfId="0" applyNumberFormat="1" applyFont="1" applyFill="1" applyAlignment="1">
      <alignment vertical="center"/>
    </xf>
    <xf numFmtId="4" fontId="10" fillId="8" borderId="75" xfId="0" applyNumberFormat="1" applyFont="1" applyFill="1" applyBorder="1" applyAlignment="1">
      <alignment horizontal="center" vertical="center"/>
    </xf>
    <xf numFmtId="9" fontId="10" fillId="8" borderId="2" xfId="1" applyFont="1" applyFill="1" applyBorder="1" applyAlignment="1" applyProtection="1">
      <alignment horizontal="center" vertical="center"/>
    </xf>
    <xf numFmtId="9" fontId="10" fillId="8" borderId="3" xfId="1" applyFont="1" applyFill="1" applyBorder="1" applyAlignment="1" applyProtection="1">
      <alignment horizontal="center" vertical="center"/>
    </xf>
    <xf numFmtId="164" fontId="9" fillId="8" borderId="28" xfId="0" applyNumberFormat="1" applyFont="1" applyFill="1" applyBorder="1" applyAlignment="1">
      <alignment horizontal="center" vertical="center"/>
    </xf>
    <xf numFmtId="164" fontId="9" fillId="8" borderId="29" xfId="0" applyNumberFormat="1" applyFont="1" applyFill="1" applyBorder="1" applyAlignment="1">
      <alignment horizontal="center" vertical="center"/>
    </xf>
    <xf numFmtId="164" fontId="9" fillId="8" borderId="30" xfId="0" applyNumberFormat="1" applyFont="1" applyFill="1" applyBorder="1" applyAlignment="1">
      <alignment horizontal="center" vertical="center"/>
    </xf>
    <xf numFmtId="0" fontId="10" fillId="11" borderId="2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4" fontId="10" fillId="8" borderId="2" xfId="0" applyNumberFormat="1" applyFont="1" applyFill="1" applyBorder="1" applyAlignment="1">
      <alignment vertical="center"/>
    </xf>
    <xf numFmtId="4" fontId="18" fillId="0" borderId="2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horizontal="right" vertical="center"/>
    </xf>
    <xf numFmtId="9" fontId="8" fillId="0" borderId="44" xfId="1" applyFont="1" applyBorder="1" applyAlignment="1" applyProtection="1">
      <alignment horizontal="center" vertical="center"/>
    </xf>
    <xf numFmtId="167" fontId="23" fillId="9" borderId="44" xfId="1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4" fontId="10" fillId="8" borderId="29" xfId="0" applyNumberFormat="1" applyFont="1" applyFill="1" applyBorder="1" applyAlignment="1">
      <alignment vertical="center"/>
    </xf>
    <xf numFmtId="4" fontId="18" fillId="0" borderId="29" xfId="0" applyNumberFormat="1" applyFont="1" applyBorder="1" applyAlignment="1">
      <alignment vertical="center"/>
    </xf>
    <xf numFmtId="4" fontId="10" fillId="0" borderId="29" xfId="0" applyNumberFormat="1" applyFont="1" applyBorder="1" applyAlignment="1">
      <alignment vertical="center"/>
    </xf>
    <xf numFmtId="4" fontId="8" fillId="8" borderId="64" xfId="0" applyNumberFormat="1" applyFont="1" applyFill="1" applyBorder="1" applyAlignment="1">
      <alignment vertical="center"/>
    </xf>
    <xf numFmtId="4" fontId="8" fillId="8" borderId="25" xfId="0" applyNumberFormat="1" applyFont="1" applyFill="1" applyBorder="1" applyAlignment="1">
      <alignment vertical="center"/>
    </xf>
    <xf numFmtId="4" fontId="10" fillId="0" borderId="79" xfId="0" applyNumberFormat="1" applyFont="1" applyBorder="1" applyAlignment="1">
      <alignment horizontal="right" vertical="center"/>
    </xf>
    <xf numFmtId="9" fontId="8" fillId="0" borderId="71" xfId="1" applyFont="1" applyBorder="1" applyAlignment="1" applyProtection="1">
      <alignment horizontal="center" vertical="center"/>
    </xf>
    <xf numFmtId="167" fontId="23" fillId="9" borderId="71" xfId="1" applyNumberFormat="1" applyFont="1" applyFill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vertical="center"/>
    </xf>
    <xf numFmtId="2" fontId="9" fillId="4" borderId="74" xfId="0" applyNumberFormat="1" applyFont="1" applyFill="1" applyBorder="1" applyAlignment="1">
      <alignment horizontal="right" vertical="center"/>
    </xf>
    <xf numFmtId="0" fontId="9" fillId="0" borderId="51" xfId="0" applyFont="1" applyBorder="1" applyAlignment="1">
      <alignment horizontal="center" vertical="center"/>
    </xf>
    <xf numFmtId="0" fontId="9" fillId="0" borderId="75" xfId="0" applyFont="1" applyBorder="1" applyAlignment="1">
      <alignment vertical="center"/>
    </xf>
    <xf numFmtId="4" fontId="10" fillId="8" borderId="75" xfId="0" applyNumberFormat="1" applyFont="1" applyFill="1" applyBorder="1" applyAlignment="1">
      <alignment vertical="center"/>
    </xf>
    <xf numFmtId="4" fontId="18" fillId="0" borderId="75" xfId="0" applyNumberFormat="1" applyFont="1" applyBorder="1" applyAlignment="1">
      <alignment vertical="center"/>
    </xf>
    <xf numFmtId="4" fontId="10" fillId="0" borderId="75" xfId="0" applyNumberFormat="1" applyFont="1" applyBorder="1" applyAlignment="1">
      <alignment vertical="center"/>
    </xf>
    <xf numFmtId="4" fontId="8" fillId="8" borderId="80" xfId="0" applyNumberFormat="1" applyFont="1" applyFill="1" applyBorder="1" applyAlignment="1">
      <alignment vertical="center"/>
    </xf>
    <xf numFmtId="4" fontId="8" fillId="8" borderId="52" xfId="0" applyNumberFormat="1" applyFont="1" applyFill="1" applyBorder="1" applyAlignment="1">
      <alignment vertical="center"/>
    </xf>
    <xf numFmtId="4" fontId="10" fillId="0" borderId="75" xfId="0" applyNumberFormat="1" applyFont="1" applyBorder="1" applyAlignment="1">
      <alignment horizontal="right" vertical="center"/>
    </xf>
    <xf numFmtId="9" fontId="8" fillId="0" borderId="75" xfId="1" applyFont="1" applyBorder="1" applyAlignment="1" applyProtection="1">
      <alignment horizontal="center" vertical="center"/>
    </xf>
    <xf numFmtId="167" fontId="23" fillId="9" borderId="80" xfId="1" applyNumberFormat="1" applyFont="1" applyFill="1" applyBorder="1" applyAlignment="1" applyProtection="1">
      <alignment horizontal="center" vertical="center"/>
      <protection locked="0"/>
    </xf>
    <xf numFmtId="0" fontId="8" fillId="0" borderId="77" xfId="0" applyFont="1" applyBorder="1" applyAlignment="1">
      <alignment vertical="center"/>
    </xf>
    <xf numFmtId="2" fontId="9" fillId="6" borderId="81" xfId="0" applyNumberFormat="1" applyFont="1" applyFill="1" applyBorder="1" applyAlignment="1">
      <alignment horizontal="right" vertical="center"/>
    </xf>
    <xf numFmtId="0" fontId="9" fillId="0" borderId="82" xfId="0" applyFont="1" applyBorder="1" applyAlignment="1">
      <alignment horizontal="center" vertical="center"/>
    </xf>
    <xf numFmtId="0" fontId="9" fillId="0" borderId="46" xfId="0" applyFont="1" applyBorder="1" applyAlignment="1">
      <alignment vertical="center"/>
    </xf>
    <xf numFmtId="4" fontId="10" fillId="8" borderId="46" xfId="0" applyNumberFormat="1" applyFont="1" applyFill="1" applyBorder="1" applyAlignment="1">
      <alignment vertical="center"/>
    </xf>
    <xf numFmtId="4" fontId="18" fillId="0" borderId="46" xfId="0" applyNumberFormat="1" applyFont="1" applyBorder="1" applyAlignment="1">
      <alignment vertical="center"/>
    </xf>
    <xf numFmtId="4" fontId="10" fillId="0" borderId="46" xfId="0" applyNumberFormat="1" applyFont="1" applyBorder="1" applyAlignment="1">
      <alignment vertical="center"/>
    </xf>
    <xf numFmtId="4" fontId="8" fillId="8" borderId="69" xfId="0" applyNumberFormat="1" applyFont="1" applyFill="1" applyBorder="1" applyAlignment="1">
      <alignment vertical="center"/>
    </xf>
    <xf numFmtId="4" fontId="8" fillId="8" borderId="83" xfId="0" applyNumberFormat="1" applyFont="1" applyFill="1" applyBorder="1" applyAlignment="1">
      <alignment vertical="center"/>
    </xf>
    <xf numFmtId="4" fontId="10" fillId="0" borderId="46" xfId="0" applyNumberFormat="1" applyFont="1" applyBorder="1" applyAlignment="1">
      <alignment horizontal="right" vertical="center"/>
    </xf>
    <xf numFmtId="9" fontId="8" fillId="0" borderId="46" xfId="1" applyFont="1" applyBorder="1" applyAlignment="1" applyProtection="1">
      <alignment horizontal="center" vertical="center"/>
    </xf>
    <xf numFmtId="167" fontId="23" fillId="9" borderId="69" xfId="1" applyNumberFormat="1" applyFont="1" applyFill="1" applyBorder="1" applyAlignment="1" applyProtection="1">
      <alignment horizontal="center" vertical="center"/>
      <protection locked="0"/>
    </xf>
    <xf numFmtId="0" fontId="8" fillId="0" borderId="4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4" fontId="10" fillId="8" borderId="7" xfId="0" applyNumberFormat="1" applyFont="1" applyFill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4" fontId="10" fillId="0" borderId="7" xfId="0" applyNumberFormat="1" applyFont="1" applyBorder="1" applyAlignment="1">
      <alignment vertical="center"/>
    </xf>
    <xf numFmtId="4" fontId="8" fillId="8" borderId="48" xfId="0" applyNumberFormat="1" applyFont="1" applyFill="1" applyBorder="1" applyAlignment="1">
      <alignment vertical="center"/>
    </xf>
    <xf numFmtId="4" fontId="8" fillId="8" borderId="5" xfId="0" applyNumberFormat="1" applyFont="1" applyFill="1" applyBorder="1" applyAlignment="1">
      <alignment vertical="center"/>
    </xf>
    <xf numFmtId="4" fontId="10" fillId="0" borderId="7" xfId="0" applyNumberFormat="1" applyFont="1" applyBorder="1" applyAlignment="1">
      <alignment horizontal="right" vertical="center"/>
    </xf>
    <xf numFmtId="9" fontId="8" fillId="0" borderId="7" xfId="1" applyFont="1" applyBorder="1" applyAlignment="1" applyProtection="1">
      <alignment horizontal="center" vertical="center"/>
    </xf>
    <xf numFmtId="167" fontId="23" fillId="9" borderId="48" xfId="1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vertical="center"/>
    </xf>
    <xf numFmtId="0" fontId="9" fillId="0" borderId="68" xfId="0" applyFont="1" applyBorder="1" applyAlignment="1">
      <alignment horizontal="center" vertical="center"/>
    </xf>
    <xf numFmtId="4" fontId="10" fillId="8" borderId="79" xfId="0" applyNumberFormat="1" applyFont="1" applyFill="1" applyBorder="1" applyAlignment="1">
      <alignment vertical="center"/>
    </xf>
    <xf numFmtId="4" fontId="18" fillId="0" borderId="79" xfId="0" applyNumberFormat="1" applyFont="1" applyBorder="1" applyAlignment="1">
      <alignment vertical="center"/>
    </xf>
    <xf numFmtId="4" fontId="10" fillId="0" borderId="79" xfId="0" applyNumberFormat="1" applyFont="1" applyBorder="1" applyAlignment="1">
      <alignment vertical="center"/>
    </xf>
    <xf numFmtId="4" fontId="8" fillId="8" borderId="71" xfId="0" applyNumberFormat="1" applyFont="1" applyFill="1" applyBorder="1" applyAlignment="1">
      <alignment vertical="center"/>
    </xf>
    <xf numFmtId="4" fontId="8" fillId="8" borderId="26" xfId="0" applyNumberFormat="1" applyFont="1" applyFill="1" applyBorder="1" applyAlignment="1">
      <alignment vertical="center"/>
    </xf>
    <xf numFmtId="9" fontId="8" fillId="0" borderId="79" xfId="1" applyFont="1" applyBorder="1" applyAlignment="1" applyProtection="1">
      <alignment horizontal="center" vertical="center"/>
    </xf>
    <xf numFmtId="0" fontId="8" fillId="0" borderId="84" xfId="0" applyFont="1" applyBorder="1" applyAlignment="1">
      <alignment vertical="center"/>
    </xf>
    <xf numFmtId="4" fontId="10" fillId="12" borderId="75" xfId="0" applyNumberFormat="1" applyFont="1" applyFill="1" applyBorder="1" applyAlignment="1">
      <alignment vertical="center"/>
    </xf>
    <xf numFmtId="4" fontId="17" fillId="12" borderId="75" xfId="0" applyNumberFormat="1" applyFont="1" applyFill="1" applyBorder="1" applyAlignment="1">
      <alignment vertical="center"/>
    </xf>
    <xf numFmtId="4" fontId="10" fillId="12" borderId="75" xfId="0" applyNumberFormat="1" applyFont="1" applyFill="1" applyBorder="1" applyAlignment="1">
      <alignment horizontal="right" vertical="center"/>
    </xf>
    <xf numFmtId="9" fontId="10" fillId="12" borderId="75" xfId="1" applyFont="1" applyFill="1" applyBorder="1" applyAlignment="1" applyProtection="1">
      <alignment horizontal="center" vertical="center"/>
    </xf>
    <xf numFmtId="9" fontId="10" fillId="12" borderId="80" xfId="1" applyFont="1" applyFill="1" applyBorder="1" applyAlignment="1" applyProtection="1">
      <alignment horizontal="center" vertical="center"/>
    </xf>
    <xf numFmtId="4" fontId="10" fillId="12" borderId="77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13" borderId="29" xfId="0" applyFont="1" applyFill="1" applyBorder="1" applyAlignment="1">
      <alignment horizontal="center" vertical="center"/>
    </xf>
    <xf numFmtId="0" fontId="12" fillId="13" borderId="86" xfId="0" applyFont="1" applyFill="1" applyBorder="1" applyAlignment="1">
      <alignment horizontal="center" vertical="center" wrapText="1"/>
    </xf>
    <xf numFmtId="0" fontId="12" fillId="13" borderId="79" xfId="0" applyFont="1" applyFill="1" applyBorder="1" applyAlignment="1">
      <alignment horizontal="center" vertical="center" wrapText="1"/>
    </xf>
    <xf numFmtId="0" fontId="9" fillId="8" borderId="74" xfId="0" applyFont="1" applyFill="1" applyBorder="1" applyAlignment="1">
      <alignment horizontal="center" vertical="center"/>
    </xf>
    <xf numFmtId="0" fontId="5" fillId="9" borderId="75" xfId="0" applyFont="1" applyFill="1" applyBorder="1" applyAlignment="1" applyProtection="1">
      <alignment horizontal="left" vertical="center"/>
      <protection locked="0"/>
    </xf>
    <xf numFmtId="0" fontId="5" fillId="8" borderId="75" xfId="0" applyFont="1" applyFill="1" applyBorder="1" applyAlignment="1">
      <alignment vertical="center"/>
    </xf>
    <xf numFmtId="4" fontId="18" fillId="8" borderId="75" xfId="0" applyNumberFormat="1" applyFont="1" applyFill="1" applyBorder="1" applyAlignment="1">
      <alignment vertical="center"/>
    </xf>
    <xf numFmtId="4" fontId="10" fillId="8" borderId="80" xfId="0" applyNumberFormat="1" applyFont="1" applyFill="1" applyBorder="1" applyAlignment="1">
      <alignment vertical="center"/>
    </xf>
    <xf numFmtId="1" fontId="10" fillId="9" borderId="74" xfId="0" applyNumberFormat="1" applyFont="1" applyFill="1" applyBorder="1" applyAlignment="1" applyProtection="1">
      <alignment horizontal="center" vertical="center"/>
      <protection locked="0"/>
    </xf>
    <xf numFmtId="1" fontId="10" fillId="9" borderId="75" xfId="0" applyNumberFormat="1" applyFont="1" applyFill="1" applyBorder="1" applyAlignment="1" applyProtection="1">
      <alignment horizontal="center" vertical="center"/>
      <protection locked="0"/>
    </xf>
    <xf numFmtId="1" fontId="10" fillId="9" borderId="77" xfId="0" applyNumberFormat="1" applyFont="1" applyFill="1" applyBorder="1" applyAlignment="1" applyProtection="1">
      <alignment horizontal="center" vertical="center"/>
      <protection locked="0"/>
    </xf>
    <xf numFmtId="4" fontId="10" fillId="8" borderId="85" xfId="0" applyNumberFormat="1" applyFont="1" applyFill="1" applyBorder="1" applyAlignment="1">
      <alignment vertical="center"/>
    </xf>
    <xf numFmtId="9" fontId="8" fillId="8" borderId="75" xfId="1" applyFont="1" applyFill="1" applyBorder="1" applyAlignment="1" applyProtection="1">
      <alignment horizontal="center" vertical="center"/>
    </xf>
    <xf numFmtId="0" fontId="8" fillId="8" borderId="77" xfId="0" applyFont="1" applyFill="1" applyBorder="1" applyAlignment="1">
      <alignment horizontal="center" vertical="center"/>
    </xf>
    <xf numFmtId="0" fontId="9" fillId="8" borderId="81" xfId="0" applyFont="1" applyFill="1" applyBorder="1" applyAlignment="1">
      <alignment horizontal="center" vertical="center"/>
    </xf>
    <xf numFmtId="0" fontId="5" fillId="9" borderId="7" xfId="0" applyFont="1" applyFill="1" applyBorder="1" applyAlignment="1" applyProtection="1">
      <alignment horizontal="left" vertical="center"/>
      <protection locked="0"/>
    </xf>
    <xf numFmtId="0" fontId="5" fillId="8" borderId="7" xfId="0" applyFont="1" applyFill="1" applyBorder="1" applyAlignment="1">
      <alignment vertical="center"/>
    </xf>
    <xf numFmtId="4" fontId="18" fillId="8" borderId="7" xfId="0" applyNumberFormat="1" applyFont="1" applyFill="1" applyBorder="1" applyAlignment="1">
      <alignment vertical="center"/>
    </xf>
    <xf numFmtId="4" fontId="10" fillId="8" borderId="48" xfId="0" applyNumberFormat="1" applyFont="1" applyFill="1" applyBorder="1" applyAlignment="1">
      <alignment vertical="center"/>
    </xf>
    <xf numFmtId="1" fontId="10" fillId="9" borderId="81" xfId="0" applyNumberFormat="1" applyFont="1" applyFill="1" applyBorder="1" applyAlignment="1" applyProtection="1">
      <alignment horizontal="center" vertical="center"/>
      <protection locked="0"/>
    </xf>
    <xf numFmtId="1" fontId="10" fillId="9" borderId="46" xfId="0" applyNumberFormat="1" applyFont="1" applyFill="1" applyBorder="1" applyAlignment="1" applyProtection="1">
      <alignment horizontal="center" vertical="center"/>
      <protection locked="0"/>
    </xf>
    <xf numFmtId="1" fontId="10" fillId="9" borderId="43" xfId="0" applyNumberFormat="1" applyFont="1" applyFill="1" applyBorder="1" applyAlignment="1" applyProtection="1">
      <alignment horizontal="center" vertical="center"/>
      <protection locked="0"/>
    </xf>
    <xf numFmtId="4" fontId="10" fillId="8" borderId="6" xfId="0" applyNumberFormat="1" applyFont="1" applyFill="1" applyBorder="1" applyAlignment="1">
      <alignment vertical="center"/>
    </xf>
    <xf numFmtId="9" fontId="8" fillId="8" borderId="7" xfId="1" applyFont="1" applyFill="1" applyBorder="1" applyAlignment="1" applyProtection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1" fontId="10" fillId="9" borderId="8" xfId="0" applyNumberFormat="1" applyFont="1" applyFill="1" applyBorder="1" applyAlignment="1" applyProtection="1">
      <alignment horizontal="center" vertical="center"/>
      <protection locked="0"/>
    </xf>
    <xf numFmtId="1" fontId="10" fillId="9" borderId="7" xfId="0" applyNumberFormat="1" applyFont="1" applyFill="1" applyBorder="1" applyAlignment="1" applyProtection="1">
      <alignment horizontal="center" vertical="center"/>
      <protection locked="0"/>
    </xf>
    <xf numFmtId="1" fontId="10" fillId="9" borderId="9" xfId="0" applyNumberFormat="1" applyFont="1" applyFill="1" applyBorder="1" applyAlignment="1" applyProtection="1">
      <alignment horizontal="center" vertical="center"/>
      <protection locked="0"/>
    </xf>
    <xf numFmtId="0" fontId="5" fillId="9" borderId="11" xfId="0" applyFont="1" applyFill="1" applyBorder="1" applyAlignment="1" applyProtection="1">
      <alignment horizontal="left" vertical="center"/>
      <protection locked="0"/>
    </xf>
    <xf numFmtId="0" fontId="5" fillId="8" borderId="11" xfId="0" applyFont="1" applyFill="1" applyBorder="1" applyAlignment="1">
      <alignment vertical="center"/>
    </xf>
    <xf numFmtId="4" fontId="10" fillId="8" borderId="11" xfId="0" applyNumberFormat="1" applyFont="1" applyFill="1" applyBorder="1" applyAlignment="1">
      <alignment vertical="center"/>
    </xf>
    <xf numFmtId="4" fontId="18" fillId="8" borderId="11" xfId="0" applyNumberFormat="1" applyFont="1" applyFill="1" applyBorder="1" applyAlignment="1">
      <alignment vertical="center"/>
    </xf>
    <xf numFmtId="4" fontId="10" fillId="8" borderId="50" xfId="0" applyNumberFormat="1" applyFont="1" applyFill="1" applyBorder="1" applyAlignment="1">
      <alignment vertical="center"/>
    </xf>
    <xf numFmtId="1" fontId="10" fillId="9" borderId="10" xfId="0" applyNumberFormat="1" applyFont="1" applyFill="1" applyBorder="1" applyAlignment="1" applyProtection="1">
      <alignment horizontal="center" vertical="center"/>
      <protection locked="0"/>
    </xf>
    <xf numFmtId="1" fontId="10" fillId="9" borderId="11" xfId="0" applyNumberFormat="1" applyFont="1" applyFill="1" applyBorder="1" applyAlignment="1" applyProtection="1">
      <alignment horizontal="center" vertical="center"/>
      <protection locked="0"/>
    </xf>
    <xf numFmtId="1" fontId="10" fillId="9" borderId="12" xfId="0" applyNumberFormat="1" applyFont="1" applyFill="1" applyBorder="1" applyAlignment="1" applyProtection="1">
      <alignment horizontal="center" vertical="center"/>
      <protection locked="0"/>
    </xf>
    <xf numFmtId="4" fontId="10" fillId="8" borderId="13" xfId="0" applyNumberFormat="1" applyFont="1" applyFill="1" applyBorder="1" applyAlignment="1">
      <alignment vertical="center"/>
    </xf>
    <xf numFmtId="9" fontId="8" fillId="8" borderId="11" xfId="1" applyFont="1" applyFill="1" applyBorder="1" applyAlignment="1" applyProtection="1">
      <alignment horizontal="center" vertical="center"/>
    </xf>
    <xf numFmtId="167" fontId="23" fillId="9" borderId="50" xfId="1" applyNumberFormat="1" applyFont="1" applyFill="1" applyBorder="1" applyAlignment="1" applyProtection="1">
      <alignment horizontal="center" vertical="center"/>
      <protection locked="0"/>
    </xf>
    <xf numFmtId="0" fontId="8" fillId="8" borderId="12" xfId="0" applyFont="1" applyFill="1" applyBorder="1" applyAlignment="1">
      <alignment horizontal="center" vertical="center"/>
    </xf>
    <xf numFmtId="0" fontId="9" fillId="13" borderId="74" xfId="0" applyFont="1" applyFill="1" applyBorder="1" applyAlignment="1">
      <alignment horizontal="center" vertical="center"/>
    </xf>
    <xf numFmtId="4" fontId="10" fillId="13" borderId="75" xfId="0" applyNumberFormat="1" applyFont="1" applyFill="1" applyBorder="1" applyAlignment="1">
      <alignment vertical="center"/>
    </xf>
    <xf numFmtId="3" fontId="10" fillId="13" borderId="75" xfId="0" applyNumberFormat="1" applyFont="1" applyFill="1" applyBorder="1" applyAlignment="1">
      <alignment horizontal="center" vertical="center"/>
    </xf>
    <xf numFmtId="9" fontId="10" fillId="13" borderId="75" xfId="1" applyFont="1" applyFill="1" applyBorder="1" applyAlignment="1" applyProtection="1">
      <alignment vertical="center"/>
    </xf>
    <xf numFmtId="9" fontId="10" fillId="13" borderId="80" xfId="1" applyFont="1" applyFill="1" applyBorder="1" applyAlignment="1" applyProtection="1">
      <alignment vertical="center"/>
    </xf>
    <xf numFmtId="4" fontId="8" fillId="13" borderId="77" xfId="0" applyNumberFormat="1" applyFont="1" applyFill="1" applyBorder="1" applyAlignment="1">
      <alignment vertical="center"/>
    </xf>
    <xf numFmtId="0" fontId="10" fillId="14" borderId="29" xfId="0" applyFont="1" applyFill="1" applyBorder="1" applyAlignment="1">
      <alignment horizontal="center" vertical="center"/>
    </xf>
    <xf numFmtId="0" fontId="5" fillId="9" borderId="2" xfId="0" applyFont="1" applyFill="1" applyBorder="1" applyAlignment="1" applyProtection="1">
      <alignment horizontal="left" vertical="center"/>
      <protection locked="0"/>
    </xf>
    <xf numFmtId="0" fontId="5" fillId="8" borderId="2" xfId="0" applyFont="1" applyFill="1" applyBorder="1" applyAlignment="1">
      <alignment vertical="center"/>
    </xf>
    <xf numFmtId="4" fontId="10" fillId="8" borderId="15" xfId="0" quotePrefix="1" applyNumberFormat="1" applyFont="1" applyFill="1" applyBorder="1" applyAlignment="1">
      <alignment vertical="center"/>
    </xf>
    <xf numFmtId="4" fontId="18" fillId="8" borderId="2" xfId="0" applyNumberFormat="1" applyFont="1" applyFill="1" applyBorder="1" applyAlignment="1">
      <alignment vertical="center"/>
    </xf>
    <xf numFmtId="4" fontId="10" fillId="8" borderId="44" xfId="0" applyNumberFormat="1" applyFont="1" applyFill="1" applyBorder="1" applyAlignment="1">
      <alignment vertical="center"/>
    </xf>
    <xf numFmtId="4" fontId="10" fillId="8" borderId="67" xfId="0" applyNumberFormat="1" applyFont="1" applyFill="1" applyBorder="1" applyAlignment="1">
      <alignment vertical="center"/>
    </xf>
    <xf numFmtId="9" fontId="8" fillId="8" borderId="2" xfId="1" applyFont="1" applyFill="1" applyBorder="1" applyAlignment="1" applyProtection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9" fillId="14" borderId="51" xfId="0" applyFont="1" applyFill="1" applyBorder="1" applyAlignment="1">
      <alignment horizontal="center" vertical="center"/>
    </xf>
    <xf numFmtId="4" fontId="10" fillId="14" borderId="75" xfId="0" applyNumberFormat="1" applyFont="1" applyFill="1" applyBorder="1" applyAlignment="1">
      <alignment vertical="center"/>
    </xf>
    <xf numFmtId="4" fontId="17" fillId="14" borderId="75" xfId="0" applyNumberFormat="1" applyFont="1" applyFill="1" applyBorder="1" applyAlignment="1">
      <alignment vertical="center"/>
    </xf>
    <xf numFmtId="4" fontId="10" fillId="14" borderId="80" xfId="0" applyNumberFormat="1" applyFont="1" applyFill="1" applyBorder="1" applyAlignment="1">
      <alignment vertical="center"/>
    </xf>
    <xf numFmtId="3" fontId="10" fillId="14" borderId="74" xfId="0" applyNumberFormat="1" applyFont="1" applyFill="1" applyBorder="1" applyAlignment="1">
      <alignment horizontal="center" vertical="center"/>
    </xf>
    <xf numFmtId="3" fontId="10" fillId="14" borderId="75" xfId="0" applyNumberFormat="1" applyFont="1" applyFill="1" applyBorder="1" applyAlignment="1">
      <alignment horizontal="center" vertical="center"/>
    </xf>
    <xf numFmtId="3" fontId="10" fillId="14" borderId="77" xfId="0" applyNumberFormat="1" applyFont="1" applyFill="1" applyBorder="1" applyAlignment="1">
      <alignment horizontal="center" vertical="center"/>
    </xf>
    <xf numFmtId="4" fontId="10" fillId="14" borderId="85" xfId="0" applyNumberFormat="1" applyFont="1" applyFill="1" applyBorder="1" applyAlignment="1">
      <alignment vertical="center"/>
    </xf>
    <xf numFmtId="9" fontId="10" fillId="14" borderId="80" xfId="1" applyFont="1" applyFill="1" applyBorder="1" applyAlignment="1" applyProtection="1">
      <alignment vertical="center"/>
    </xf>
    <xf numFmtId="4" fontId="10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2" fillId="15" borderId="51" xfId="0" applyFont="1" applyFill="1" applyBorder="1" applyAlignment="1">
      <alignment vertical="center"/>
    </xf>
    <xf numFmtId="4" fontId="26" fillId="15" borderId="75" xfId="0" applyNumberFormat="1" applyFont="1" applyFill="1" applyBorder="1" applyAlignment="1">
      <alignment vertical="center"/>
    </xf>
    <xf numFmtId="4" fontId="27" fillId="15" borderId="75" xfId="0" applyNumberFormat="1" applyFont="1" applyFill="1" applyBorder="1" applyAlignment="1">
      <alignment vertical="center"/>
    </xf>
    <xf numFmtId="4" fontId="26" fillId="15" borderId="80" xfId="0" applyNumberFormat="1" applyFont="1" applyFill="1" applyBorder="1" applyAlignment="1">
      <alignment vertical="center"/>
    </xf>
    <xf numFmtId="4" fontId="26" fillId="15" borderId="87" xfId="0" applyNumberFormat="1" applyFont="1" applyFill="1" applyBorder="1" applyAlignment="1">
      <alignment horizontal="right" vertical="center"/>
    </xf>
    <xf numFmtId="4" fontId="26" fillId="15" borderId="52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17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17" fillId="8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8" fontId="8" fillId="0" borderId="0" xfId="0" applyNumberFormat="1" applyFont="1" applyAlignment="1">
      <alignment vertical="center"/>
    </xf>
    <xf numFmtId="169" fontId="9" fillId="0" borderId="0" xfId="0" applyNumberFormat="1" applyFont="1" applyAlignment="1">
      <alignment vertical="center"/>
    </xf>
    <xf numFmtId="0" fontId="0" fillId="0" borderId="8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6" borderId="24" xfId="0" applyFont="1" applyFill="1" applyBorder="1" applyAlignment="1">
      <alignment horizontal="left" vertical="center"/>
    </xf>
    <xf numFmtId="0" fontId="5" fillId="15" borderId="24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33" fillId="0" borderId="7" xfId="0" applyFont="1" applyBorder="1" applyAlignment="1">
      <alignment horizontal="center" textRotation="90"/>
    </xf>
    <xf numFmtId="0" fontId="33" fillId="0" borderId="9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0" fillId="6" borderId="88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89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14" fillId="6" borderId="46" xfId="0" applyFont="1" applyFill="1" applyBorder="1" applyAlignment="1" applyProtection="1">
      <alignment horizontal="center" vertical="center"/>
      <protection locked="0"/>
    </xf>
    <xf numFmtId="0" fontId="14" fillId="6" borderId="47" xfId="0" applyFont="1" applyFill="1" applyBorder="1" applyAlignment="1" applyProtection="1">
      <alignment horizontal="center" vertical="center"/>
      <protection locked="0"/>
    </xf>
    <xf numFmtId="0" fontId="5" fillId="15" borderId="19" xfId="0" applyFont="1" applyFill="1" applyBorder="1" applyAlignment="1">
      <alignment horizontal="center" vertical="center"/>
    </xf>
    <xf numFmtId="0" fontId="5" fillId="15" borderId="22" xfId="0" applyFont="1" applyFill="1" applyBorder="1" applyAlignment="1">
      <alignment horizontal="center" vertical="center"/>
    </xf>
    <xf numFmtId="0" fontId="5" fillId="16" borderId="19" xfId="0" applyFont="1" applyFill="1" applyBorder="1" applyAlignment="1">
      <alignment horizontal="center" vertical="center"/>
    </xf>
    <xf numFmtId="0" fontId="5" fillId="16" borderId="22" xfId="0" applyFont="1" applyFill="1" applyBorder="1" applyAlignment="1">
      <alignment horizontal="center" vertical="center"/>
    </xf>
    <xf numFmtId="0" fontId="5" fillId="16" borderId="24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10" fillId="12" borderId="5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13" fillId="9" borderId="53" xfId="0" applyFont="1" applyFill="1" applyBorder="1" applyAlignment="1" applyProtection="1">
      <alignment horizontal="center" vertical="center"/>
      <protection locked="0"/>
    </xf>
    <xf numFmtId="0" fontId="12" fillId="14" borderId="86" xfId="0" applyFont="1" applyFill="1" applyBorder="1" applyAlignment="1">
      <alignment horizontal="center" vertical="center" wrapText="1"/>
    </xf>
    <xf numFmtId="0" fontId="12" fillId="14" borderId="79" xfId="0" applyFont="1" applyFill="1" applyBorder="1" applyAlignment="1">
      <alignment horizontal="center" vertical="center" wrapText="1"/>
    </xf>
    <xf numFmtId="0" fontId="12" fillId="14" borderId="84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horizontal="center" vertical="center"/>
    </xf>
    <xf numFmtId="0" fontId="6" fillId="15" borderId="8" xfId="0" applyFont="1" applyFill="1" applyBorder="1" applyAlignment="1">
      <alignment horizontal="center" vertical="center"/>
    </xf>
    <xf numFmtId="0" fontId="6" fillId="15" borderId="7" xfId="0" applyFont="1" applyFill="1" applyBorder="1" applyAlignment="1">
      <alignment horizontal="center" vertical="center"/>
    </xf>
    <xf numFmtId="0" fontId="6" fillId="15" borderId="28" xfId="0" applyFont="1" applyFill="1" applyBorder="1" applyAlignment="1">
      <alignment horizontal="center" vertical="center"/>
    </xf>
    <xf numFmtId="0" fontId="6" fillId="15" borderId="29" xfId="0" applyFont="1" applyFill="1" applyBorder="1" applyAlignment="1">
      <alignment horizontal="center" vertical="center"/>
    </xf>
    <xf numFmtId="1" fontId="10" fillId="15" borderId="74" xfId="0" applyNumberFormat="1" applyFont="1" applyFill="1" applyBorder="1" applyAlignment="1" applyProtection="1">
      <alignment horizontal="center" vertical="center"/>
      <protection locked="0"/>
    </xf>
    <xf numFmtId="1" fontId="10" fillId="15" borderId="75" xfId="0" applyNumberFormat="1" applyFont="1" applyFill="1" applyBorder="1" applyAlignment="1" applyProtection="1">
      <alignment horizontal="center" vertical="center"/>
      <protection locked="0"/>
    </xf>
    <xf numFmtId="1" fontId="10" fillId="15" borderId="77" xfId="0" applyNumberFormat="1" applyFont="1" applyFill="1" applyBorder="1" applyAlignment="1" applyProtection="1">
      <alignment horizontal="center" vertical="center"/>
      <protection locked="0"/>
    </xf>
    <xf numFmtId="0" fontId="34" fillId="9" borderId="7" xfId="0" applyFont="1" applyFill="1" applyBorder="1" applyAlignment="1" applyProtection="1">
      <alignment horizontal="left" vertical="center"/>
      <protection locked="0"/>
    </xf>
    <xf numFmtId="0" fontId="34" fillId="9" borderId="11" xfId="0" applyFont="1" applyFill="1" applyBorder="1" applyAlignment="1" applyProtection="1">
      <alignment horizontal="left" vertical="center"/>
      <protection locked="0"/>
    </xf>
    <xf numFmtId="0" fontId="10" fillId="6" borderId="75" xfId="0" applyFont="1" applyFill="1" applyBorder="1" applyAlignment="1" applyProtection="1">
      <alignment horizontal="left" vertical="center"/>
      <protection locked="0"/>
    </xf>
    <xf numFmtId="0" fontId="10" fillId="9" borderId="46" xfId="0" applyFont="1" applyFill="1" applyBorder="1" applyAlignment="1" applyProtection="1">
      <alignment horizontal="left" vertical="center"/>
      <protection locked="0"/>
    </xf>
    <xf numFmtId="0" fontId="10" fillId="9" borderId="7" xfId="0" applyFont="1" applyFill="1" applyBorder="1" applyAlignment="1" applyProtection="1">
      <alignment horizontal="left" vertical="center"/>
      <protection locked="0"/>
    </xf>
    <xf numFmtId="0" fontId="10" fillId="0" borderId="78" xfId="0" applyFont="1" applyBorder="1" applyAlignment="1">
      <alignment vertical="center"/>
    </xf>
    <xf numFmtId="1" fontId="10" fillId="6" borderId="74" xfId="0" applyNumberFormat="1" applyFont="1" applyFill="1" applyBorder="1" applyAlignment="1" applyProtection="1">
      <alignment horizontal="center" vertical="center"/>
      <protection locked="0"/>
    </xf>
    <xf numFmtId="1" fontId="10" fillId="6" borderId="75" xfId="0" applyNumberFormat="1" applyFont="1" applyFill="1" applyBorder="1" applyAlignment="1" applyProtection="1">
      <alignment horizontal="center" vertical="center"/>
      <protection locked="0"/>
    </xf>
    <xf numFmtId="1" fontId="10" fillId="6" borderId="77" xfId="0" applyNumberFormat="1" applyFont="1" applyFill="1" applyBorder="1" applyAlignment="1" applyProtection="1">
      <alignment horizontal="center" vertical="center"/>
      <protection locked="0"/>
    </xf>
    <xf numFmtId="0" fontId="10" fillId="17" borderId="0" xfId="0" applyFont="1" applyFill="1" applyAlignment="1" applyProtection="1">
      <alignment horizontal="center" vertical="center"/>
      <protection locked="0"/>
    </xf>
    <xf numFmtId="0" fontId="9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4" fontId="10" fillId="8" borderId="0" xfId="0" applyNumberFormat="1" applyFont="1" applyFill="1" applyBorder="1" applyAlignment="1">
      <alignment vertical="center"/>
    </xf>
    <xf numFmtId="9" fontId="10" fillId="8" borderId="0" xfId="1" applyFont="1" applyFill="1" applyBorder="1" applyAlignment="1" applyProtection="1">
      <alignment vertical="center"/>
    </xf>
    <xf numFmtId="4" fontId="8" fillId="8" borderId="0" xfId="0" applyNumberFormat="1" applyFont="1" applyFill="1" applyBorder="1" applyAlignment="1">
      <alignment vertical="center"/>
    </xf>
    <xf numFmtId="4" fontId="10" fillId="8" borderId="51" xfId="0" applyNumberFormat="1" applyFont="1" applyFill="1" applyBorder="1" applyAlignment="1">
      <alignment vertical="center"/>
    </xf>
    <xf numFmtId="4" fontId="17" fillId="8" borderId="52" xfId="0" applyNumberFormat="1" applyFont="1" applyFill="1" applyBorder="1" applyAlignment="1">
      <alignment vertical="center"/>
    </xf>
    <xf numFmtId="4" fontId="10" fillId="8" borderId="53" xfId="0" applyNumberFormat="1" applyFont="1" applyFill="1" applyBorder="1" applyAlignment="1">
      <alignment vertical="center"/>
    </xf>
    <xf numFmtId="3" fontId="10" fillId="15" borderId="74" xfId="0" applyNumberFormat="1" applyFont="1" applyFill="1" applyBorder="1" applyAlignment="1">
      <alignment horizontal="center" vertical="center"/>
    </xf>
    <xf numFmtId="3" fontId="10" fillId="15" borderId="75" xfId="0" applyNumberFormat="1" applyFont="1" applyFill="1" applyBorder="1" applyAlignment="1">
      <alignment horizontal="center" vertical="center"/>
    </xf>
    <xf numFmtId="3" fontId="10" fillId="15" borderId="77" xfId="0" applyNumberFormat="1" applyFont="1" applyFill="1" applyBorder="1" applyAlignment="1">
      <alignment horizontal="center" vertical="center"/>
    </xf>
    <xf numFmtId="4" fontId="26" fillId="15" borderId="90" xfId="0" applyNumberFormat="1" applyFont="1" applyFill="1" applyBorder="1" applyAlignment="1">
      <alignment vertical="center"/>
    </xf>
    <xf numFmtId="4" fontId="27" fillId="15" borderId="53" xfId="0" applyNumberFormat="1" applyFont="1" applyFill="1" applyBorder="1" applyAlignment="1">
      <alignment vertical="center"/>
    </xf>
    <xf numFmtId="9" fontId="10" fillId="14" borderId="52" xfId="1" applyFont="1" applyFill="1" applyBorder="1" applyAlignment="1" applyProtection="1">
      <alignment vertical="center"/>
    </xf>
    <xf numFmtId="4" fontId="8" fillId="14" borderId="53" xfId="0" applyNumberFormat="1" applyFont="1" applyFill="1" applyBorder="1" applyAlignment="1">
      <alignment vertical="center"/>
    </xf>
    <xf numFmtId="164" fontId="12" fillId="13" borderId="79" xfId="0" applyNumberFormat="1" applyFont="1" applyFill="1" applyBorder="1" applyAlignment="1">
      <alignment horizontal="center" vertical="center" wrapText="1"/>
    </xf>
    <xf numFmtId="0" fontId="5" fillId="6" borderId="75" xfId="0" applyFont="1" applyFill="1" applyBorder="1" applyAlignment="1" applyProtection="1">
      <alignment horizontal="left" vertical="center"/>
    </xf>
    <xf numFmtId="0" fontId="12" fillId="0" borderId="29" xfId="0" applyFont="1" applyBorder="1" applyAlignment="1" applyProtection="1">
      <alignment horizontal="left" vertical="center"/>
      <protection locked="0"/>
    </xf>
    <xf numFmtId="0" fontId="5" fillId="15" borderId="75" xfId="0" applyFont="1" applyFill="1" applyBorder="1" applyAlignment="1" applyProtection="1">
      <alignment horizontal="left" vertical="center"/>
      <protection locked="0"/>
    </xf>
    <xf numFmtId="0" fontId="12" fillId="9" borderId="79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165" fontId="35" fillId="0" borderId="0" xfId="0" applyNumberFormat="1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top"/>
    </xf>
    <xf numFmtId="0" fontId="15" fillId="18" borderId="0" xfId="0" applyFont="1" applyFill="1" applyAlignment="1" applyProtection="1">
      <alignment horizontal="centerContinuous" vertical="center"/>
      <protection locked="0"/>
    </xf>
    <xf numFmtId="0" fontId="13" fillId="8" borderId="44" xfId="0" applyFont="1" applyFill="1" applyBorder="1" applyAlignment="1">
      <alignment horizontal="left" vertical="center"/>
    </xf>
    <xf numFmtId="0" fontId="10" fillId="8" borderId="48" xfId="0" applyFont="1" applyFill="1" applyBorder="1" applyAlignment="1">
      <alignment horizontal="left" vertical="center"/>
    </xf>
    <xf numFmtId="0" fontId="12" fillId="8" borderId="48" xfId="0" applyFont="1" applyFill="1" applyBorder="1" applyAlignment="1">
      <alignment horizontal="left" vertical="center"/>
    </xf>
    <xf numFmtId="0" fontId="10" fillId="8" borderId="50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8" fillId="9" borderId="0" xfId="0" applyFont="1" applyFill="1" applyAlignment="1" applyProtection="1">
      <alignment horizontal="left"/>
      <protection locked="0"/>
    </xf>
    <xf numFmtId="0" fontId="9" fillId="8" borderId="37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10" fillId="8" borderId="38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9" fillId="8" borderId="39" xfId="0" applyFont="1" applyFill="1" applyBorder="1" applyAlignment="1">
      <alignment horizontal="center" vertical="center" wrapText="1"/>
    </xf>
    <xf numFmtId="0" fontId="9" fillId="8" borderId="42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0" fillId="8" borderId="41" xfId="0" applyFont="1" applyFill="1" applyBorder="1" applyAlignment="1">
      <alignment horizontal="center" vertical="center" wrapText="1"/>
    </xf>
    <xf numFmtId="0" fontId="10" fillId="8" borderId="43" xfId="0" applyFont="1" applyFill="1" applyBorder="1" applyAlignment="1">
      <alignment horizontal="center" vertical="center" wrapText="1"/>
    </xf>
    <xf numFmtId="0" fontId="15" fillId="8" borderId="51" xfId="0" applyFont="1" applyFill="1" applyBorder="1" applyAlignment="1">
      <alignment horizontal="center" vertical="center"/>
    </xf>
    <xf numFmtId="0" fontId="15" fillId="8" borderId="52" xfId="0" applyFont="1" applyFill="1" applyBorder="1" applyAlignment="1">
      <alignment horizontal="center" vertical="center"/>
    </xf>
    <xf numFmtId="0" fontId="15" fillId="8" borderId="53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/>
    </xf>
    <xf numFmtId="0" fontId="10" fillId="8" borderId="31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0" fontId="10" fillId="9" borderId="33" xfId="0" applyFont="1" applyFill="1" applyBorder="1" applyAlignment="1" applyProtection="1">
      <alignment horizontal="center" vertical="center"/>
      <protection locked="0"/>
    </xf>
    <xf numFmtId="0" fontId="10" fillId="9" borderId="34" xfId="0" applyFont="1" applyFill="1" applyBorder="1" applyAlignment="1" applyProtection="1">
      <alignment horizontal="center" vertical="center"/>
      <protection locked="0"/>
    </xf>
    <xf numFmtId="0" fontId="10" fillId="9" borderId="35" xfId="0" applyFont="1" applyFill="1" applyBorder="1" applyAlignment="1" applyProtection="1">
      <alignment horizontal="center" vertical="center"/>
      <protection locked="0"/>
    </xf>
    <xf numFmtId="0" fontId="10" fillId="9" borderId="32" xfId="0" applyFont="1" applyFill="1" applyBorder="1" applyAlignment="1" applyProtection="1">
      <alignment horizontal="center" vertical="center"/>
      <protection locked="0"/>
    </xf>
    <xf numFmtId="0" fontId="10" fillId="9" borderId="36" xfId="0" applyFont="1" applyFill="1" applyBorder="1" applyAlignment="1" applyProtection="1">
      <alignment horizontal="center" vertical="center"/>
      <protection locked="0"/>
    </xf>
    <xf numFmtId="0" fontId="17" fillId="9" borderId="0" xfId="0" applyFont="1" applyFill="1" applyAlignment="1" applyProtection="1">
      <alignment horizontal="left" vertical="center"/>
      <protection locked="0"/>
    </xf>
    <xf numFmtId="0" fontId="10" fillId="14" borderId="74" xfId="0" applyFont="1" applyFill="1" applyBorder="1" applyAlignment="1">
      <alignment horizontal="center" vertical="center"/>
    </xf>
    <xf numFmtId="0" fontId="10" fillId="14" borderId="75" xfId="0" applyFont="1" applyFill="1" applyBorder="1" applyAlignment="1">
      <alignment horizontal="center" vertical="center"/>
    </xf>
    <xf numFmtId="0" fontId="12" fillId="15" borderId="51" xfId="0" applyFont="1" applyFill="1" applyBorder="1" applyAlignment="1">
      <alignment horizontal="center" vertical="center"/>
    </xf>
    <xf numFmtId="0" fontId="12" fillId="15" borderId="85" xfId="0" applyFont="1" applyFill="1" applyBorder="1" applyAlignment="1">
      <alignment horizontal="center" vertical="center"/>
    </xf>
    <xf numFmtId="3" fontId="26" fillId="15" borderId="51" xfId="0" applyNumberFormat="1" applyFont="1" applyFill="1" applyBorder="1" applyAlignment="1">
      <alignment horizontal="center" vertical="center"/>
    </xf>
    <xf numFmtId="3" fontId="26" fillId="15" borderId="52" xfId="0" applyNumberFormat="1" applyFont="1" applyFill="1" applyBorder="1" applyAlignment="1">
      <alignment horizontal="center" vertical="center"/>
    </xf>
    <xf numFmtId="0" fontId="10" fillId="13" borderId="67" xfId="0" applyFont="1" applyFill="1" applyBorder="1" applyAlignment="1">
      <alignment horizontal="center" vertical="center" wrapText="1"/>
    </xf>
    <xf numFmtId="0" fontId="10" fillId="13" borderId="65" xfId="0" applyFont="1" applyFill="1" applyBorder="1" applyAlignment="1">
      <alignment horizontal="center" vertical="center" wrapText="1"/>
    </xf>
    <xf numFmtId="0" fontId="9" fillId="13" borderId="67" xfId="0" applyFont="1" applyFill="1" applyBorder="1" applyAlignment="1">
      <alignment horizontal="center" vertical="center" wrapText="1"/>
    </xf>
    <xf numFmtId="0" fontId="9" fillId="13" borderId="65" xfId="0" applyFont="1" applyFill="1" applyBorder="1" applyAlignment="1">
      <alignment horizontal="center" vertical="center" wrapText="1"/>
    </xf>
    <xf numFmtId="0" fontId="9" fillId="13" borderId="78" xfId="0" applyFont="1" applyFill="1" applyBorder="1" applyAlignment="1">
      <alignment horizontal="center" vertical="center" wrapText="1"/>
    </xf>
    <xf numFmtId="0" fontId="9" fillId="13" borderId="79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/>
    </xf>
    <xf numFmtId="0" fontId="10" fillId="13" borderId="30" xfId="0" applyFont="1" applyFill="1" applyBorder="1" applyAlignment="1">
      <alignment horizontal="center" vertical="center"/>
    </xf>
    <xf numFmtId="0" fontId="9" fillId="14" borderId="44" xfId="0" applyFont="1" applyFill="1" applyBorder="1" applyAlignment="1">
      <alignment horizontal="center" vertical="center" wrapText="1"/>
    </xf>
    <xf numFmtId="0" fontId="9" fillId="14" borderId="64" xfId="0" applyFont="1" applyFill="1" applyBorder="1" applyAlignment="1">
      <alignment horizontal="center" vertical="center" wrapText="1"/>
    </xf>
    <xf numFmtId="0" fontId="10" fillId="14" borderId="51" xfId="0" applyFont="1" applyFill="1" applyBorder="1" applyAlignment="1">
      <alignment horizontal="center" vertical="center"/>
    </xf>
    <xf numFmtId="0" fontId="10" fillId="14" borderId="52" xfId="0" applyFont="1" applyFill="1" applyBorder="1" applyAlignment="1">
      <alignment horizontal="center" vertical="center"/>
    </xf>
    <xf numFmtId="0" fontId="10" fillId="14" borderId="53" xfId="0" applyFont="1" applyFill="1" applyBorder="1" applyAlignment="1">
      <alignment horizontal="center" vertical="center"/>
    </xf>
    <xf numFmtId="0" fontId="10" fillId="14" borderId="67" xfId="0" applyFont="1" applyFill="1" applyBorder="1" applyAlignment="1">
      <alignment horizontal="center" vertical="center" wrapText="1"/>
    </xf>
    <xf numFmtId="0" fontId="10" fillId="14" borderId="65" xfId="0" applyFont="1" applyFill="1" applyBorder="1" applyAlignment="1">
      <alignment horizontal="center" vertical="center" wrapText="1"/>
    </xf>
    <xf numFmtId="0" fontId="9" fillId="14" borderId="67" xfId="0" applyFont="1" applyFill="1" applyBorder="1" applyAlignment="1">
      <alignment horizontal="center" vertical="center" wrapText="1"/>
    </xf>
    <xf numFmtId="0" fontId="9" fillId="14" borderId="65" xfId="0" applyFont="1" applyFill="1" applyBorder="1" applyAlignment="1">
      <alignment horizontal="center" vertical="center" wrapText="1"/>
    </xf>
    <xf numFmtId="0" fontId="9" fillId="14" borderId="78" xfId="0" applyFont="1" applyFill="1" applyBorder="1" applyAlignment="1">
      <alignment horizontal="center" vertical="center" wrapText="1"/>
    </xf>
    <xf numFmtId="0" fontId="9" fillId="14" borderId="79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/>
    </xf>
    <xf numFmtId="0" fontId="9" fillId="14" borderId="28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/>
    </xf>
    <xf numFmtId="0" fontId="12" fillId="14" borderId="2" xfId="0" applyFont="1" applyFill="1" applyBorder="1" applyAlignment="1">
      <alignment horizontal="center" vertical="center" wrapText="1"/>
    </xf>
    <xf numFmtId="0" fontId="12" fillId="14" borderId="29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/>
    </xf>
    <xf numFmtId="0" fontId="10" fillId="14" borderId="30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11" borderId="30" xfId="0" applyFont="1" applyFill="1" applyBorder="1" applyAlignment="1">
      <alignment horizontal="center" vertical="center"/>
    </xf>
    <xf numFmtId="0" fontId="10" fillId="12" borderId="51" xfId="0" applyFont="1" applyFill="1" applyBorder="1" applyAlignment="1">
      <alignment horizontal="center" vertical="center"/>
    </xf>
    <xf numFmtId="0" fontId="10" fillId="12" borderId="85" xfId="0" applyFont="1" applyFill="1" applyBorder="1" applyAlignment="1">
      <alignment horizontal="center" vertical="center"/>
    </xf>
    <xf numFmtId="4" fontId="10" fillId="12" borderId="80" xfId="0" applyNumberFormat="1" applyFont="1" applyFill="1" applyBorder="1" applyAlignment="1">
      <alignment horizontal="center" vertical="center"/>
    </xf>
    <xf numFmtId="4" fontId="10" fillId="12" borderId="52" xfId="0" applyNumberFormat="1" applyFont="1" applyFill="1" applyBorder="1" applyAlignment="1">
      <alignment horizontal="center" vertical="center"/>
    </xf>
    <xf numFmtId="4" fontId="10" fillId="12" borderId="85" xfId="0" applyNumberFormat="1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13" borderId="28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9" fillId="13" borderId="44" xfId="0" applyFont="1" applyFill="1" applyBorder="1" applyAlignment="1">
      <alignment horizontal="center" vertical="center" wrapText="1"/>
    </xf>
    <xf numFmtId="0" fontId="9" fillId="13" borderId="64" xfId="0" applyFont="1" applyFill="1" applyBorder="1" applyAlignment="1">
      <alignment horizontal="center" vertical="center" wrapText="1"/>
    </xf>
    <xf numFmtId="0" fontId="10" fillId="13" borderId="74" xfId="0" applyFont="1" applyFill="1" applyBorder="1" applyAlignment="1">
      <alignment horizontal="center" vertical="center"/>
    </xf>
    <xf numFmtId="0" fontId="10" fillId="13" borderId="75" xfId="0" applyFont="1" applyFill="1" applyBorder="1" applyAlignment="1">
      <alignment horizontal="center" vertical="center"/>
    </xf>
    <xf numFmtId="0" fontId="10" fillId="13" borderId="77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9" fillId="11" borderId="44" xfId="0" applyFont="1" applyFill="1" applyBorder="1" applyAlignment="1">
      <alignment horizontal="center" vertical="center" wrapText="1"/>
    </xf>
    <xf numFmtId="0" fontId="9" fillId="11" borderId="64" xfId="0" applyFont="1" applyFill="1" applyBorder="1" applyAlignment="1">
      <alignment horizontal="center" vertical="center" wrapText="1"/>
    </xf>
    <xf numFmtId="0" fontId="10" fillId="11" borderId="76" xfId="0" applyFont="1" applyFill="1" applyBorder="1" applyAlignment="1">
      <alignment horizontal="center" vertical="center" wrapText="1"/>
    </xf>
    <xf numFmtId="0" fontId="10" fillId="11" borderId="91" xfId="0" applyFont="1" applyFill="1" applyBorder="1" applyAlignment="1">
      <alignment horizontal="center" vertical="center" wrapText="1"/>
    </xf>
    <xf numFmtId="0" fontId="9" fillId="11" borderId="67" xfId="0" applyFont="1" applyFill="1" applyBorder="1" applyAlignment="1">
      <alignment horizontal="center" vertical="center" wrapText="1"/>
    </xf>
    <xf numFmtId="0" fontId="9" fillId="11" borderId="65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wrapText="1"/>
    </xf>
    <xf numFmtId="0" fontId="9" fillId="11" borderId="29" xfId="0" applyFont="1" applyFill="1" applyBorder="1" applyAlignment="1">
      <alignment horizontal="center" wrapText="1"/>
    </xf>
    <xf numFmtId="0" fontId="10" fillId="8" borderId="57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0" fillId="8" borderId="68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10" fillId="8" borderId="62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9" fillId="8" borderId="74" xfId="0" applyFont="1" applyFill="1" applyBorder="1" applyAlignment="1">
      <alignment horizontal="left" vertical="center" wrapText="1"/>
    </xf>
    <xf numFmtId="0" fontId="9" fillId="8" borderId="75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center" vertical="center"/>
    </xf>
    <xf numFmtId="0" fontId="9" fillId="11" borderId="28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 wrapText="1"/>
    </xf>
    <xf numFmtId="0" fontId="9" fillId="11" borderId="29" xfId="0" applyFont="1" applyFill="1" applyBorder="1" applyAlignment="1">
      <alignment horizontal="center" vertical="center" wrapText="1"/>
    </xf>
    <xf numFmtId="0" fontId="10" fillId="11" borderId="57" xfId="0" applyFont="1" applyFill="1" applyBorder="1" applyAlignment="1">
      <alignment horizontal="center" vertical="center"/>
    </xf>
    <xf numFmtId="0" fontId="10" fillId="11" borderId="20" xfId="0" applyFont="1" applyFill="1" applyBorder="1" applyAlignment="1">
      <alignment horizontal="center" vertical="center"/>
    </xf>
    <xf numFmtId="0" fontId="10" fillId="11" borderId="21" xfId="0" applyFont="1" applyFill="1" applyBorder="1" applyAlignment="1">
      <alignment horizontal="center" vertical="center"/>
    </xf>
    <xf numFmtId="0" fontId="10" fillId="11" borderId="62" xfId="0" applyFont="1" applyFill="1" applyBorder="1" applyAlignment="1">
      <alignment horizontal="center" vertical="center"/>
    </xf>
    <xf numFmtId="0" fontId="10" fillId="11" borderId="26" xfId="0" applyFont="1" applyFill="1" applyBorder="1" applyAlignment="1">
      <alignment horizontal="center" vertical="center"/>
    </xf>
    <xf numFmtId="0" fontId="10" fillId="11" borderId="27" xfId="0" applyFont="1" applyFill="1" applyBorder="1" applyAlignment="1">
      <alignment horizontal="center" vertical="center"/>
    </xf>
    <xf numFmtId="0" fontId="10" fillId="8" borderId="62" xfId="0" applyFont="1" applyFill="1" applyBorder="1" applyAlignment="1">
      <alignment horizontal="left" vertical="center" wrapText="1"/>
    </xf>
    <xf numFmtId="0" fontId="10" fillId="8" borderId="27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" fontId="9" fillId="8" borderId="64" xfId="0" applyNumberFormat="1" applyFont="1" applyFill="1" applyBorder="1" applyAlignment="1">
      <alignment horizontal="center" vertical="center"/>
    </xf>
    <xf numFmtId="1" fontId="9" fillId="8" borderId="65" xfId="0" applyNumberFormat="1" applyFont="1" applyFill="1" applyBorder="1" applyAlignment="1">
      <alignment horizontal="center" vertical="center"/>
    </xf>
    <xf numFmtId="0" fontId="23" fillId="8" borderId="64" xfId="0" applyFont="1" applyFill="1" applyBorder="1" applyAlignment="1">
      <alignment horizontal="center" vertical="center"/>
    </xf>
    <xf numFmtId="0" fontId="23" fillId="8" borderId="65" xfId="0" applyFont="1" applyFill="1" applyBorder="1" applyAlignment="1">
      <alignment horizontal="center" vertical="center"/>
    </xf>
    <xf numFmtId="0" fontId="13" fillId="9" borderId="64" xfId="0" applyFont="1" applyFill="1" applyBorder="1" applyAlignment="1" applyProtection="1">
      <alignment horizontal="center" vertical="center"/>
      <protection locked="0"/>
    </xf>
    <xf numFmtId="0" fontId="13" fillId="9" borderId="66" xfId="0" applyFont="1" applyFill="1" applyBorder="1" applyAlignment="1" applyProtection="1">
      <alignment horizontal="center" vertical="center"/>
      <protection locked="0"/>
    </xf>
    <xf numFmtId="0" fontId="9" fillId="0" borderId="51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20" fillId="0" borderId="26" xfId="4" applyFont="1" applyBorder="1" applyAlignment="1">
      <alignment horizontal="center" vertical="top"/>
    </xf>
    <xf numFmtId="0" fontId="21" fillId="0" borderId="26" xfId="0" applyFont="1" applyBorder="1" applyAlignment="1">
      <alignment horizontal="center" vertical="top"/>
    </xf>
    <xf numFmtId="0" fontId="10" fillId="0" borderId="57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3" fillId="9" borderId="51" xfId="0" applyFont="1" applyFill="1" applyBorder="1" applyAlignment="1" applyProtection="1">
      <alignment horizontal="center" vertical="center"/>
      <protection locked="0"/>
    </xf>
    <xf numFmtId="0" fontId="13" fillId="9" borderId="53" xfId="0" applyFont="1" applyFill="1" applyBorder="1" applyAlignment="1" applyProtection="1">
      <alignment horizontal="center" vertical="center"/>
      <protection locked="0"/>
    </xf>
    <xf numFmtId="0" fontId="10" fillId="0" borderId="59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 wrapText="1"/>
    </xf>
  </cellXfs>
  <cellStyles count="5">
    <cellStyle name="Köprü" xfId="4" builtinId="8"/>
    <cellStyle name="Normal" xfId="0" builtinId="0"/>
    <cellStyle name="Normal 3" xfId="2"/>
    <cellStyle name="Virgül 2" xfId="3"/>
    <cellStyle name="Yüzde" xfId="1" builtinId="5"/>
  </cellStyles>
  <dxfs count="602"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CCFF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2</xdr:row>
      <xdr:rowOff>266700</xdr:rowOff>
    </xdr:from>
    <xdr:to>
      <xdr:col>2</xdr:col>
      <xdr:colOff>1352550</xdr:colOff>
      <xdr:row>2</xdr:row>
      <xdr:rowOff>447675</xdr:rowOff>
    </xdr:to>
    <xdr:sp macro="" textlink="">
      <xdr:nvSpPr>
        <xdr:cNvPr id="2" name="Sağ Ok 1">
          <a:extLst>
            <a:ext uri="{FF2B5EF4-FFF2-40B4-BE49-F238E27FC236}">
              <a16:creationId xmlns:a16="http://schemas.microsoft.com/office/drawing/2014/main" id="{F6B4886F-8922-4305-916F-46D44CE52DA2}"/>
            </a:ext>
          </a:extLst>
        </xdr:cNvPr>
        <xdr:cNvSpPr/>
      </xdr:nvSpPr>
      <xdr:spPr>
        <a:xfrm>
          <a:off x="1102995" y="982980"/>
          <a:ext cx="485775" cy="180975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866775</xdr:colOff>
      <xdr:row>3</xdr:row>
      <xdr:rowOff>38100</xdr:rowOff>
    </xdr:from>
    <xdr:to>
      <xdr:col>2</xdr:col>
      <xdr:colOff>1352550</xdr:colOff>
      <xdr:row>3</xdr:row>
      <xdr:rowOff>219075</xdr:rowOff>
    </xdr:to>
    <xdr:sp macro="" textlink="">
      <xdr:nvSpPr>
        <xdr:cNvPr id="3" name="Sağ Ok 2">
          <a:extLst>
            <a:ext uri="{FF2B5EF4-FFF2-40B4-BE49-F238E27FC236}">
              <a16:creationId xmlns:a16="http://schemas.microsoft.com/office/drawing/2014/main" id="{594AA9FC-AC8F-4421-9D87-8EA7AE608CA8}"/>
            </a:ext>
          </a:extLst>
        </xdr:cNvPr>
        <xdr:cNvSpPr/>
      </xdr:nvSpPr>
      <xdr:spPr>
        <a:xfrm>
          <a:off x="1102995" y="1295400"/>
          <a:ext cx="485775" cy="180975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857250</xdr:colOff>
      <xdr:row>4</xdr:row>
      <xdr:rowOff>38100</xdr:rowOff>
    </xdr:from>
    <xdr:to>
      <xdr:col>2</xdr:col>
      <xdr:colOff>1343025</xdr:colOff>
      <xdr:row>4</xdr:row>
      <xdr:rowOff>219075</xdr:rowOff>
    </xdr:to>
    <xdr:sp macro="" textlink="">
      <xdr:nvSpPr>
        <xdr:cNvPr id="4" name="Sağ Ok 3">
          <a:extLst>
            <a:ext uri="{FF2B5EF4-FFF2-40B4-BE49-F238E27FC236}">
              <a16:creationId xmlns:a16="http://schemas.microsoft.com/office/drawing/2014/main" id="{A928F1AC-43D4-491A-9078-51CCBA54189E}"/>
            </a:ext>
          </a:extLst>
        </xdr:cNvPr>
        <xdr:cNvSpPr/>
      </xdr:nvSpPr>
      <xdr:spPr>
        <a:xfrm>
          <a:off x="1093470" y="1615440"/>
          <a:ext cx="485775" cy="180975"/>
        </a:xfrm>
        <a:prstGeom prst="rightArrow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1120589</xdr:colOff>
      <xdr:row>1</xdr:row>
      <xdr:rowOff>33618</xdr:rowOff>
    </xdr:from>
    <xdr:to>
      <xdr:col>2</xdr:col>
      <xdr:colOff>1479177</xdr:colOff>
      <xdr:row>1</xdr:row>
      <xdr:rowOff>246529</xdr:rowOff>
    </xdr:to>
    <xdr:sp macro="" textlink="">
      <xdr:nvSpPr>
        <xdr:cNvPr id="5" name="Sağ Ok 3">
          <a:extLst>
            <a:ext uri="{FF2B5EF4-FFF2-40B4-BE49-F238E27FC236}">
              <a16:creationId xmlns:a16="http://schemas.microsoft.com/office/drawing/2014/main" id="{DC4E054F-6855-4CCD-B1FB-36416F9D304C}"/>
            </a:ext>
          </a:extLst>
        </xdr:cNvPr>
        <xdr:cNvSpPr/>
      </xdr:nvSpPr>
      <xdr:spPr>
        <a:xfrm>
          <a:off x="1356809" y="437478"/>
          <a:ext cx="358588" cy="212911"/>
        </a:xfrm>
        <a:prstGeom prst="rightArrow">
          <a:avLst/>
        </a:prstGeom>
        <a:solidFill>
          <a:srgbClr val="66FF33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yusufgombel@yandex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N60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9" sqref="K19"/>
    </sheetView>
  </sheetViews>
  <sheetFormatPr defaultRowHeight="13.2" x14ac:dyDescent="0.25"/>
  <cols>
    <col min="1" max="1" width="4.44140625" style="276" bestFit="1" customWidth="1"/>
    <col min="2" max="2" width="24.109375" customWidth="1"/>
    <col min="3" max="3" width="5.33203125" customWidth="1"/>
    <col min="4" max="4" width="3.88671875" customWidth="1"/>
    <col min="5" max="5" width="6.5546875" style="2" customWidth="1"/>
    <col min="6" max="40" width="4.109375" customWidth="1"/>
  </cols>
  <sheetData>
    <row r="1" spans="1:40" s="307" customFormat="1" ht="22.2" customHeight="1" thickTop="1" x14ac:dyDescent="0.25">
      <c r="A1" s="306"/>
      <c r="E1" s="306"/>
      <c r="F1" s="375" t="s">
        <v>0</v>
      </c>
      <c r="G1" s="376"/>
      <c r="H1" s="376"/>
      <c r="I1" s="376"/>
      <c r="J1" s="376"/>
      <c r="K1" s="376"/>
      <c r="L1" s="377"/>
      <c r="M1" s="378" t="s">
        <v>1</v>
      </c>
      <c r="N1" s="379"/>
      <c r="O1" s="379"/>
      <c r="P1" s="379"/>
      <c r="Q1" s="379"/>
      <c r="R1" s="379"/>
      <c r="S1" s="380"/>
      <c r="T1" s="375" t="s">
        <v>2</v>
      </c>
      <c r="U1" s="376"/>
      <c r="V1" s="376"/>
      <c r="W1" s="376"/>
      <c r="X1" s="376"/>
      <c r="Y1" s="376"/>
      <c r="Z1" s="377"/>
      <c r="AA1" s="381" t="s">
        <v>3</v>
      </c>
      <c r="AB1" s="381"/>
      <c r="AC1" s="381"/>
      <c r="AD1" s="381"/>
      <c r="AE1" s="381"/>
      <c r="AF1" s="381"/>
      <c r="AG1" s="381"/>
      <c r="AH1" s="375" t="s">
        <v>4</v>
      </c>
      <c r="AI1" s="376"/>
      <c r="AJ1" s="376"/>
      <c r="AK1" s="376"/>
      <c r="AL1" s="376"/>
      <c r="AM1" s="376"/>
      <c r="AN1" s="377"/>
    </row>
    <row r="2" spans="1:40" ht="42.6" x14ac:dyDescent="0.25">
      <c r="B2" s="1">
        <v>45073</v>
      </c>
      <c r="F2" s="285" t="s">
        <v>5</v>
      </c>
      <c r="G2" s="286" t="s">
        <v>6</v>
      </c>
      <c r="H2" s="286" t="s">
        <v>7</v>
      </c>
      <c r="I2" s="286" t="s">
        <v>8</v>
      </c>
      <c r="J2" s="286" t="s">
        <v>9</v>
      </c>
      <c r="K2" s="287" t="s">
        <v>10</v>
      </c>
      <c r="L2" s="288" t="s">
        <v>11</v>
      </c>
      <c r="M2" s="289" t="s">
        <v>5</v>
      </c>
      <c r="N2" s="286" t="s">
        <v>6</v>
      </c>
      <c r="O2" s="286" t="s">
        <v>7</v>
      </c>
      <c r="P2" s="286" t="s">
        <v>8</v>
      </c>
      <c r="Q2" s="286" t="s">
        <v>9</v>
      </c>
      <c r="R2" s="287" t="s">
        <v>10</v>
      </c>
      <c r="S2" s="287" t="s">
        <v>11</v>
      </c>
      <c r="T2" s="285" t="s">
        <v>5</v>
      </c>
      <c r="U2" s="286" t="s">
        <v>6</v>
      </c>
      <c r="V2" s="286" t="s">
        <v>7</v>
      </c>
      <c r="W2" s="286" t="s">
        <v>8</v>
      </c>
      <c r="X2" s="286" t="s">
        <v>9</v>
      </c>
      <c r="Y2" s="287" t="s">
        <v>10</v>
      </c>
      <c r="Z2" s="288" t="s">
        <v>11</v>
      </c>
      <c r="AA2" s="286" t="s">
        <v>5</v>
      </c>
      <c r="AB2" s="286" t="s">
        <v>6</v>
      </c>
      <c r="AC2" s="286" t="s">
        <v>7</v>
      </c>
      <c r="AD2" s="286" t="s">
        <v>8</v>
      </c>
      <c r="AE2" s="286" t="s">
        <v>9</v>
      </c>
      <c r="AF2" s="287" t="s">
        <v>10</v>
      </c>
      <c r="AG2" s="287" t="s">
        <v>11</v>
      </c>
      <c r="AH2" s="285" t="s">
        <v>5</v>
      </c>
      <c r="AI2" s="286" t="s">
        <v>6</v>
      </c>
      <c r="AJ2" s="286" t="s">
        <v>7</v>
      </c>
      <c r="AK2" s="286" t="s">
        <v>8</v>
      </c>
      <c r="AL2" s="286" t="s">
        <v>9</v>
      </c>
      <c r="AM2" s="287" t="s">
        <v>10</v>
      </c>
      <c r="AN2" s="288" t="s">
        <v>11</v>
      </c>
    </row>
    <row r="3" spans="1:40" s="3" customFormat="1" ht="20.399999999999999" customHeight="1" x14ac:dyDescent="0.25">
      <c r="A3" s="4"/>
      <c r="E3" s="4" t="s">
        <v>12</v>
      </c>
      <c r="F3" s="373">
        <v>1</v>
      </c>
      <c r="G3" s="303">
        <v>2</v>
      </c>
      <c r="H3" s="303">
        <v>3</v>
      </c>
      <c r="I3" s="303">
        <v>4</v>
      </c>
      <c r="J3" s="303">
        <v>5</v>
      </c>
      <c r="K3" s="303">
        <v>6</v>
      </c>
      <c r="L3" s="304">
        <v>7</v>
      </c>
      <c r="M3" s="305">
        <v>8</v>
      </c>
      <c r="N3" s="303">
        <v>9</v>
      </c>
      <c r="O3" s="303">
        <v>10</v>
      </c>
      <c r="P3" s="303">
        <v>11</v>
      </c>
      <c r="Q3" s="303">
        <v>12</v>
      </c>
      <c r="R3" s="303">
        <v>13</v>
      </c>
      <c r="S3" s="303">
        <v>14</v>
      </c>
      <c r="T3" s="302">
        <v>15</v>
      </c>
      <c r="U3" s="303">
        <v>16</v>
      </c>
      <c r="V3" s="303">
        <v>17</v>
      </c>
      <c r="W3" s="303">
        <v>18</v>
      </c>
      <c r="X3" s="374">
        <v>19</v>
      </c>
      <c r="Y3" s="303">
        <v>20</v>
      </c>
      <c r="Z3" s="304">
        <v>21</v>
      </c>
      <c r="AA3" s="303">
        <v>22</v>
      </c>
      <c r="AB3" s="303">
        <v>23</v>
      </c>
      <c r="AC3" s="303">
        <v>24</v>
      </c>
      <c r="AD3" s="303">
        <v>25</v>
      </c>
      <c r="AE3" s="303">
        <v>26</v>
      </c>
      <c r="AF3" s="303">
        <v>27</v>
      </c>
      <c r="AG3" s="303">
        <v>28</v>
      </c>
      <c r="AH3" s="302">
        <v>29</v>
      </c>
      <c r="AI3" s="303">
        <v>30</v>
      </c>
      <c r="AJ3" s="303">
        <v>31</v>
      </c>
      <c r="AK3" s="303"/>
      <c r="AL3" s="303"/>
      <c r="AM3" s="303"/>
      <c r="AN3" s="304"/>
    </row>
    <row r="4" spans="1:40" s="3" customFormat="1" ht="28.2" customHeight="1" thickBot="1" x14ac:dyDescent="0.3">
      <c r="A4" s="4" t="s">
        <v>108</v>
      </c>
      <c r="B4" s="5" t="s">
        <v>105</v>
      </c>
      <c r="C4" s="5" t="s">
        <v>106</v>
      </c>
      <c r="D4" s="5" t="s">
        <v>107</v>
      </c>
      <c r="E4" s="6">
        <f t="shared" ref="E4:AN4" si="0">SUM(E5:E59)</f>
        <v>0</v>
      </c>
      <c r="F4" s="277">
        <f t="shared" si="0"/>
        <v>0</v>
      </c>
      <c r="G4" s="278">
        <f t="shared" si="0"/>
        <v>0</v>
      </c>
      <c r="H4" s="278">
        <f t="shared" si="0"/>
        <v>0</v>
      </c>
      <c r="I4" s="278">
        <f t="shared" si="0"/>
        <v>0</v>
      </c>
      <c r="J4" s="278">
        <f t="shared" si="0"/>
        <v>0</v>
      </c>
      <c r="K4" s="278">
        <f t="shared" si="0"/>
        <v>0</v>
      </c>
      <c r="L4" s="279">
        <f t="shared" si="0"/>
        <v>0</v>
      </c>
      <c r="M4" s="280">
        <f t="shared" si="0"/>
        <v>0</v>
      </c>
      <c r="N4" s="278">
        <f t="shared" si="0"/>
        <v>0</v>
      </c>
      <c r="O4" s="278">
        <f t="shared" si="0"/>
        <v>0</v>
      </c>
      <c r="P4" s="278">
        <f t="shared" si="0"/>
        <v>0</v>
      </c>
      <c r="Q4" s="278">
        <f t="shared" si="0"/>
        <v>0</v>
      </c>
      <c r="R4" s="278">
        <f t="shared" si="0"/>
        <v>0</v>
      </c>
      <c r="S4" s="281">
        <f t="shared" si="0"/>
        <v>0</v>
      </c>
      <c r="T4" s="277">
        <f t="shared" si="0"/>
        <v>0</v>
      </c>
      <c r="U4" s="278">
        <f t="shared" si="0"/>
        <v>0</v>
      </c>
      <c r="V4" s="278">
        <f t="shared" si="0"/>
        <v>0</v>
      </c>
      <c r="W4" s="278">
        <f t="shared" si="0"/>
        <v>0</v>
      </c>
      <c r="X4" s="278">
        <f t="shared" si="0"/>
        <v>0</v>
      </c>
      <c r="Y4" s="278">
        <f t="shared" si="0"/>
        <v>0</v>
      </c>
      <c r="Z4" s="279">
        <f t="shared" si="0"/>
        <v>0</v>
      </c>
      <c r="AA4" s="280">
        <f t="shared" si="0"/>
        <v>0</v>
      </c>
      <c r="AB4" s="278">
        <f t="shared" si="0"/>
        <v>0</v>
      </c>
      <c r="AC4" s="278">
        <f t="shared" si="0"/>
        <v>0</v>
      </c>
      <c r="AD4" s="278">
        <f t="shared" si="0"/>
        <v>0</v>
      </c>
      <c r="AE4" s="278">
        <f t="shared" si="0"/>
        <v>0</v>
      </c>
      <c r="AF4" s="278">
        <f t="shared" si="0"/>
        <v>0</v>
      </c>
      <c r="AG4" s="281">
        <f t="shared" si="0"/>
        <v>0</v>
      </c>
      <c r="AH4" s="277">
        <f t="shared" si="0"/>
        <v>0</v>
      </c>
      <c r="AI4" s="278">
        <f t="shared" si="0"/>
        <v>0</v>
      </c>
      <c r="AJ4" s="278">
        <f t="shared" si="0"/>
        <v>0</v>
      </c>
      <c r="AK4" s="278">
        <f t="shared" si="0"/>
        <v>0</v>
      </c>
      <c r="AL4" s="278">
        <f t="shared" si="0"/>
        <v>0</v>
      </c>
      <c r="AM4" s="278">
        <f t="shared" si="0"/>
        <v>0</v>
      </c>
      <c r="AN4" s="279">
        <f t="shared" si="0"/>
        <v>0</v>
      </c>
    </row>
    <row r="5" spans="1:40" ht="16.05" customHeight="1" thickTop="1" x14ac:dyDescent="0.25">
      <c r="B5" s="7"/>
      <c r="C5" s="290" t="s">
        <v>13</v>
      </c>
      <c r="D5" s="291">
        <f>SUM(F5:AN5)</f>
        <v>0</v>
      </c>
      <c r="E5" s="282"/>
      <c r="F5" s="296"/>
      <c r="G5" s="297"/>
      <c r="H5" s="297"/>
      <c r="I5" s="297"/>
      <c r="J5" s="297"/>
      <c r="K5" s="10"/>
      <c r="L5" s="11"/>
      <c r="M5" s="296"/>
      <c r="N5" s="297"/>
      <c r="O5" s="297"/>
      <c r="P5" s="297"/>
      <c r="Q5" s="297"/>
      <c r="R5" s="10"/>
      <c r="S5" s="11"/>
      <c r="T5" s="296"/>
      <c r="U5" s="297"/>
      <c r="V5" s="297"/>
      <c r="W5" s="297"/>
      <c r="X5" s="297"/>
      <c r="Y5" s="10"/>
      <c r="Z5" s="11"/>
      <c r="AA5" s="296"/>
      <c r="AB5" s="297"/>
      <c r="AC5" s="297"/>
      <c r="AD5" s="297"/>
      <c r="AE5" s="297"/>
      <c r="AF5" s="10"/>
      <c r="AG5" s="11"/>
      <c r="AH5" s="296"/>
      <c r="AI5" s="297"/>
      <c r="AJ5" s="297"/>
      <c r="AK5" s="297"/>
      <c r="AL5" s="297"/>
      <c r="AM5" s="10"/>
      <c r="AN5" s="11"/>
    </row>
    <row r="6" spans="1:40" ht="16.05" customHeight="1" x14ac:dyDescent="0.25">
      <c r="B6" s="12"/>
      <c r="C6" s="292" t="s">
        <v>104</v>
      </c>
      <c r="D6" s="293">
        <f t="shared" ref="D6:D9" si="1">SUM(F6:AN6)</f>
        <v>0</v>
      </c>
      <c r="E6" s="283"/>
      <c r="F6" s="298"/>
      <c r="G6" s="299"/>
      <c r="H6" s="299"/>
      <c r="I6" s="299"/>
      <c r="J6" s="299"/>
      <c r="K6" s="15"/>
      <c r="L6" s="16"/>
      <c r="M6" s="298"/>
      <c r="N6" s="299"/>
      <c r="O6" s="299"/>
      <c r="P6" s="299"/>
      <c r="Q6" s="299"/>
      <c r="R6" s="15"/>
      <c r="S6" s="16"/>
      <c r="T6" s="298"/>
      <c r="U6" s="299"/>
      <c r="V6" s="299"/>
      <c r="W6" s="299"/>
      <c r="X6" s="299"/>
      <c r="Y6" s="15"/>
      <c r="Z6" s="16"/>
      <c r="AA6" s="298"/>
      <c r="AB6" s="299"/>
      <c r="AC6" s="299"/>
      <c r="AD6" s="299"/>
      <c r="AE6" s="299"/>
      <c r="AF6" s="15"/>
      <c r="AG6" s="16"/>
      <c r="AH6" s="298"/>
      <c r="AI6" s="299"/>
      <c r="AJ6" s="299"/>
      <c r="AK6" s="299"/>
      <c r="AL6" s="299"/>
      <c r="AM6" s="15"/>
      <c r="AN6" s="16"/>
    </row>
    <row r="7" spans="1:40" ht="16.05" customHeight="1" x14ac:dyDescent="0.25">
      <c r="A7" s="276">
        <v>0</v>
      </c>
      <c r="B7" s="12" t="s">
        <v>14</v>
      </c>
      <c r="C7" s="292" t="s">
        <v>15</v>
      </c>
      <c r="D7" s="293">
        <f t="shared" si="1"/>
        <v>0</v>
      </c>
      <c r="E7" s="283">
        <f>SUM(D5:D9)</f>
        <v>0</v>
      </c>
      <c r="F7" s="298"/>
      <c r="G7" s="299"/>
      <c r="H7" s="299"/>
      <c r="I7" s="299"/>
      <c r="J7" s="299"/>
      <c r="K7" s="15"/>
      <c r="L7" s="16"/>
      <c r="M7" s="298"/>
      <c r="N7" s="299"/>
      <c r="O7" s="299"/>
      <c r="P7" s="299"/>
      <c r="Q7" s="299"/>
      <c r="R7" s="15"/>
      <c r="S7" s="16"/>
      <c r="T7" s="298"/>
      <c r="U7" s="299"/>
      <c r="V7" s="299"/>
      <c r="W7" s="299"/>
      <c r="X7" s="299"/>
      <c r="Y7" s="15"/>
      <c r="Z7" s="16"/>
      <c r="AA7" s="298"/>
      <c r="AB7" s="299"/>
      <c r="AC7" s="299"/>
      <c r="AD7" s="299"/>
      <c r="AE7" s="299"/>
      <c r="AF7" s="15"/>
      <c r="AG7" s="16"/>
      <c r="AH7" s="298"/>
      <c r="AI7" s="299"/>
      <c r="AJ7" s="299"/>
      <c r="AK7" s="299"/>
      <c r="AL7" s="299"/>
      <c r="AM7" s="15"/>
      <c r="AN7" s="16"/>
    </row>
    <row r="8" spans="1:40" ht="16.05" customHeight="1" x14ac:dyDescent="0.25">
      <c r="B8" s="12"/>
      <c r="C8" s="292" t="s">
        <v>16</v>
      </c>
      <c r="D8" s="293">
        <f t="shared" si="1"/>
        <v>0</v>
      </c>
      <c r="E8" s="283"/>
      <c r="F8" s="298"/>
      <c r="G8" s="299"/>
      <c r="H8" s="299"/>
      <c r="I8" s="299"/>
      <c r="J8" s="299"/>
      <c r="K8" s="15"/>
      <c r="L8" s="16"/>
      <c r="M8" s="298"/>
      <c r="N8" s="299"/>
      <c r="O8" s="299"/>
      <c r="P8" s="299"/>
      <c r="Q8" s="299"/>
      <c r="R8" s="15"/>
      <c r="S8" s="16"/>
      <c r="T8" s="298"/>
      <c r="U8" s="299"/>
      <c r="V8" s="299"/>
      <c r="W8" s="299"/>
      <c r="X8" s="299"/>
      <c r="Y8" s="15"/>
      <c r="Z8" s="16"/>
      <c r="AA8" s="298"/>
      <c r="AB8" s="299"/>
      <c r="AC8" s="299"/>
      <c r="AD8" s="299"/>
      <c r="AE8" s="299"/>
      <c r="AF8" s="15"/>
      <c r="AG8" s="16"/>
      <c r="AH8" s="298"/>
      <c r="AI8" s="299"/>
      <c r="AJ8" s="299"/>
      <c r="AK8" s="299"/>
      <c r="AL8" s="299"/>
      <c r="AM8" s="15"/>
      <c r="AN8" s="16"/>
    </row>
    <row r="9" spans="1:40" ht="16.05" customHeight="1" thickBot="1" x14ac:dyDescent="0.3">
      <c r="B9" s="274"/>
      <c r="C9" s="294" t="s">
        <v>103</v>
      </c>
      <c r="D9" s="295">
        <f t="shared" si="1"/>
        <v>0</v>
      </c>
      <c r="E9" s="284"/>
      <c r="F9" s="300"/>
      <c r="G9" s="301"/>
      <c r="H9" s="301"/>
      <c r="I9" s="301"/>
      <c r="J9" s="301"/>
      <c r="K9" s="19"/>
      <c r="L9" s="20"/>
      <c r="M9" s="300"/>
      <c r="N9" s="301"/>
      <c r="O9" s="301"/>
      <c r="P9" s="301"/>
      <c r="Q9" s="301"/>
      <c r="R9" s="19"/>
      <c r="S9" s="20"/>
      <c r="T9" s="300"/>
      <c r="U9" s="301"/>
      <c r="V9" s="301"/>
      <c r="W9" s="301"/>
      <c r="X9" s="301"/>
      <c r="Y9" s="19"/>
      <c r="Z9" s="20"/>
      <c r="AA9" s="300"/>
      <c r="AB9" s="301"/>
      <c r="AC9" s="301"/>
      <c r="AD9" s="301"/>
      <c r="AE9" s="301"/>
      <c r="AF9" s="19"/>
      <c r="AG9" s="20"/>
      <c r="AH9" s="300"/>
      <c r="AI9" s="301"/>
      <c r="AJ9" s="301"/>
      <c r="AK9" s="301"/>
      <c r="AL9" s="301"/>
      <c r="AM9" s="19"/>
      <c r="AN9" s="20"/>
    </row>
    <row r="10" spans="1:40" ht="16.05" customHeight="1" thickTop="1" x14ac:dyDescent="0.25">
      <c r="B10" s="308"/>
      <c r="C10" s="268" t="s">
        <v>13</v>
      </c>
      <c r="D10" s="271">
        <f>SUM(F10:AN10)</f>
        <v>0</v>
      </c>
      <c r="E10" s="282"/>
      <c r="F10" s="8"/>
      <c r="G10" s="9"/>
      <c r="H10" s="9"/>
      <c r="I10" s="9"/>
      <c r="J10" s="9"/>
      <c r="K10" s="10"/>
      <c r="L10" s="11"/>
      <c r="M10" s="8"/>
      <c r="N10" s="9"/>
      <c r="O10" s="9"/>
      <c r="P10" s="9"/>
      <c r="Q10" s="9"/>
      <c r="R10" s="10"/>
      <c r="S10" s="11"/>
      <c r="T10" s="8"/>
      <c r="U10" s="9"/>
      <c r="V10" s="9"/>
      <c r="W10" s="9"/>
      <c r="X10" s="9"/>
      <c r="Y10" s="10"/>
      <c r="Z10" s="11"/>
      <c r="AA10" s="8"/>
      <c r="AB10" s="9"/>
      <c r="AC10" s="9"/>
      <c r="AD10" s="9"/>
      <c r="AE10" s="9"/>
      <c r="AF10" s="10"/>
      <c r="AG10" s="11"/>
      <c r="AH10" s="8"/>
      <c r="AI10" s="9"/>
      <c r="AJ10" s="9"/>
      <c r="AK10" s="9"/>
      <c r="AL10" s="9"/>
      <c r="AM10" s="10"/>
      <c r="AN10" s="11"/>
    </row>
    <row r="11" spans="1:40" ht="16.05" customHeight="1" x14ac:dyDescent="0.25">
      <c r="B11" s="309"/>
      <c r="C11" s="269" t="s">
        <v>104</v>
      </c>
      <c r="D11" s="272">
        <f t="shared" ref="D11:D14" si="2">SUM(F11:AN11)</f>
        <v>0</v>
      </c>
      <c r="E11" s="283"/>
      <c r="F11" s="13"/>
      <c r="G11" s="14"/>
      <c r="H11" s="14"/>
      <c r="I11" s="14"/>
      <c r="J11" s="14"/>
      <c r="K11" s="15"/>
      <c r="L11" s="16"/>
      <c r="M11" s="13"/>
      <c r="N11" s="14"/>
      <c r="O11" s="14"/>
      <c r="P11" s="14"/>
      <c r="Q11" s="14"/>
      <c r="R11" s="15"/>
      <c r="S11" s="16"/>
      <c r="T11" s="13"/>
      <c r="U11" s="14"/>
      <c r="V11" s="14"/>
      <c r="W11" s="14"/>
      <c r="X11" s="14"/>
      <c r="Y11" s="15"/>
      <c r="Z11" s="16"/>
      <c r="AA11" s="13"/>
      <c r="AB11" s="14"/>
      <c r="AC11" s="14"/>
      <c r="AD11" s="14"/>
      <c r="AE11" s="14"/>
      <c r="AF11" s="15"/>
      <c r="AG11" s="16"/>
      <c r="AH11" s="13"/>
      <c r="AI11" s="14"/>
      <c r="AJ11" s="14"/>
      <c r="AK11" s="14"/>
      <c r="AL11" s="14"/>
      <c r="AM11" s="15"/>
      <c r="AN11" s="16"/>
    </row>
    <row r="12" spans="1:40" ht="16.05" customHeight="1" x14ac:dyDescent="0.25">
      <c r="A12" s="276">
        <v>1</v>
      </c>
      <c r="B12" s="309" t="s">
        <v>124</v>
      </c>
      <c r="C12" s="269" t="s">
        <v>15</v>
      </c>
      <c r="D12" s="272">
        <f t="shared" si="2"/>
        <v>0</v>
      </c>
      <c r="E12" s="283">
        <f t="shared" ref="E12" si="3">SUM(D10:D14)</f>
        <v>0</v>
      </c>
      <c r="F12" s="13"/>
      <c r="G12" s="14"/>
      <c r="H12" s="14"/>
      <c r="I12" s="14"/>
      <c r="J12" s="14"/>
      <c r="K12" s="15"/>
      <c r="L12" s="16"/>
      <c r="M12" s="13"/>
      <c r="N12" s="14"/>
      <c r="O12" s="14"/>
      <c r="P12" s="14"/>
      <c r="Q12" s="14"/>
      <c r="R12" s="15"/>
      <c r="S12" s="16"/>
      <c r="T12" s="13"/>
      <c r="U12" s="14"/>
      <c r="V12" s="14"/>
      <c r="W12" s="14"/>
      <c r="X12" s="14"/>
      <c r="Y12" s="15"/>
      <c r="Z12" s="16"/>
      <c r="AA12" s="13"/>
      <c r="AB12" s="14"/>
      <c r="AC12" s="14"/>
      <c r="AD12" s="14"/>
      <c r="AE12" s="14"/>
      <c r="AF12" s="15"/>
      <c r="AG12" s="16"/>
      <c r="AH12" s="13"/>
      <c r="AI12" s="14"/>
      <c r="AJ12" s="14"/>
      <c r="AK12" s="14"/>
      <c r="AL12" s="14"/>
      <c r="AM12" s="15"/>
      <c r="AN12" s="16"/>
    </row>
    <row r="13" spans="1:40" ht="16.05" customHeight="1" x14ac:dyDescent="0.25">
      <c r="B13" s="309" t="s">
        <v>112</v>
      </c>
      <c r="C13" s="269" t="s">
        <v>16</v>
      </c>
      <c r="D13" s="272">
        <f t="shared" si="2"/>
        <v>0</v>
      </c>
      <c r="E13" s="283"/>
      <c r="F13" s="13"/>
      <c r="G13" s="14"/>
      <c r="H13" s="14"/>
      <c r="I13" s="14"/>
      <c r="J13" s="14"/>
      <c r="K13" s="15"/>
      <c r="L13" s="16"/>
      <c r="M13" s="13"/>
      <c r="N13" s="14"/>
      <c r="O13" s="14"/>
      <c r="P13" s="14"/>
      <c r="Q13" s="14"/>
      <c r="R13" s="15"/>
      <c r="S13" s="16"/>
      <c r="T13" s="13"/>
      <c r="U13" s="14"/>
      <c r="V13" s="14"/>
      <c r="W13" s="14"/>
      <c r="X13" s="14"/>
      <c r="Y13" s="15"/>
      <c r="Z13" s="16"/>
      <c r="AA13" s="13"/>
      <c r="AB13" s="14"/>
      <c r="AC13" s="14"/>
      <c r="AD13" s="14"/>
      <c r="AE13" s="14"/>
      <c r="AF13" s="15"/>
      <c r="AG13" s="16"/>
      <c r="AH13" s="13"/>
      <c r="AI13" s="14"/>
      <c r="AJ13" s="14"/>
      <c r="AK13" s="14"/>
      <c r="AL13" s="14"/>
      <c r="AM13" s="15"/>
      <c r="AN13" s="16"/>
    </row>
    <row r="14" spans="1:40" ht="16.05" customHeight="1" thickBot="1" x14ac:dyDescent="0.3">
      <c r="B14" s="310"/>
      <c r="C14" s="270" t="s">
        <v>103</v>
      </c>
      <c r="D14" s="273">
        <f t="shared" si="2"/>
        <v>0</v>
      </c>
      <c r="E14" s="284"/>
      <c r="F14" s="17"/>
      <c r="G14" s="18"/>
      <c r="H14" s="18"/>
      <c r="I14" s="18"/>
      <c r="J14" s="18"/>
      <c r="K14" s="19"/>
      <c r="L14" s="20"/>
      <c r="M14" s="17"/>
      <c r="N14" s="18"/>
      <c r="O14" s="18"/>
      <c r="P14" s="18"/>
      <c r="Q14" s="18"/>
      <c r="R14" s="19"/>
      <c r="S14" s="20"/>
      <c r="T14" s="17"/>
      <c r="U14" s="18"/>
      <c r="V14" s="18"/>
      <c r="W14" s="18"/>
      <c r="X14" s="18"/>
      <c r="Y14" s="19"/>
      <c r="Z14" s="20"/>
      <c r="AA14" s="17"/>
      <c r="AB14" s="18"/>
      <c r="AC14" s="18"/>
      <c r="AD14" s="18"/>
      <c r="AE14" s="18"/>
      <c r="AF14" s="19"/>
      <c r="AG14" s="20"/>
      <c r="AH14" s="17"/>
      <c r="AI14" s="18"/>
      <c r="AJ14" s="18"/>
      <c r="AK14" s="18"/>
      <c r="AL14" s="18"/>
      <c r="AM14" s="19"/>
      <c r="AN14" s="20"/>
    </row>
    <row r="15" spans="1:40" ht="14.4" thickTop="1" x14ac:dyDescent="0.25">
      <c r="B15" s="308"/>
      <c r="C15" s="268" t="s">
        <v>13</v>
      </c>
      <c r="D15" s="271">
        <f>SUM(F15:AN15)</f>
        <v>0</v>
      </c>
      <c r="E15" s="282"/>
      <c r="F15" s="8"/>
      <c r="G15" s="9"/>
      <c r="H15" s="9"/>
      <c r="I15" s="9"/>
      <c r="J15" s="9"/>
      <c r="K15" s="10"/>
      <c r="L15" s="11"/>
      <c r="M15" s="8"/>
      <c r="N15" s="9"/>
      <c r="O15" s="9"/>
      <c r="P15" s="9"/>
      <c r="Q15" s="9"/>
      <c r="R15" s="10"/>
      <c r="S15" s="11"/>
      <c r="T15" s="8"/>
      <c r="U15" s="9"/>
      <c r="V15" s="9"/>
      <c r="W15" s="9"/>
      <c r="X15" s="9"/>
      <c r="Y15" s="10"/>
      <c r="Z15" s="11"/>
      <c r="AA15" s="8"/>
      <c r="AB15" s="9"/>
      <c r="AC15" s="9"/>
      <c r="AD15" s="9"/>
      <c r="AE15" s="9"/>
      <c r="AF15" s="10"/>
      <c r="AG15" s="11"/>
      <c r="AH15" s="8"/>
      <c r="AI15" s="9"/>
      <c r="AJ15" s="9"/>
      <c r="AK15" s="9"/>
      <c r="AL15" s="9"/>
      <c r="AM15" s="10"/>
      <c r="AN15" s="11"/>
    </row>
    <row r="16" spans="1:40" ht="13.8" x14ac:dyDescent="0.25">
      <c r="B16" s="309"/>
      <c r="C16" s="269" t="s">
        <v>104</v>
      </c>
      <c r="D16" s="272">
        <f t="shared" ref="D16:D19" si="4">SUM(F16:AN16)</f>
        <v>0</v>
      </c>
      <c r="E16" s="283"/>
      <c r="F16" s="13"/>
      <c r="G16" s="14"/>
      <c r="H16" s="14"/>
      <c r="I16" s="14"/>
      <c r="J16" s="14"/>
      <c r="K16" s="15"/>
      <c r="L16" s="16"/>
      <c r="M16" s="13"/>
      <c r="N16" s="14"/>
      <c r="O16" s="14"/>
      <c r="P16" s="14"/>
      <c r="Q16" s="14"/>
      <c r="R16" s="15"/>
      <c r="S16" s="16"/>
      <c r="T16" s="13"/>
      <c r="U16" s="14"/>
      <c r="V16" s="14"/>
      <c r="W16" s="14"/>
      <c r="X16" s="14"/>
      <c r="Y16" s="15"/>
      <c r="Z16" s="16"/>
      <c r="AA16" s="13"/>
      <c r="AB16" s="14"/>
      <c r="AC16" s="14"/>
      <c r="AD16" s="14"/>
      <c r="AE16" s="14"/>
      <c r="AF16" s="15"/>
      <c r="AG16" s="16"/>
      <c r="AH16" s="13"/>
      <c r="AI16" s="14"/>
      <c r="AJ16" s="14"/>
      <c r="AK16" s="14"/>
      <c r="AL16" s="14"/>
      <c r="AM16" s="15"/>
      <c r="AN16" s="16"/>
    </row>
    <row r="17" spans="1:40" ht="13.8" x14ac:dyDescent="0.25">
      <c r="A17" s="276">
        <v>2</v>
      </c>
      <c r="B17" s="309" t="s">
        <v>126</v>
      </c>
      <c r="C17" s="269" t="s">
        <v>15</v>
      </c>
      <c r="D17" s="272">
        <f t="shared" si="4"/>
        <v>0</v>
      </c>
      <c r="E17" s="283">
        <f t="shared" ref="E17" si="5">SUM(D15:D19)</f>
        <v>0</v>
      </c>
      <c r="F17" s="13"/>
      <c r="G17" s="14"/>
      <c r="H17" s="14"/>
      <c r="I17" s="14"/>
      <c r="J17" s="14"/>
      <c r="K17" s="15"/>
      <c r="L17" s="16"/>
      <c r="M17" s="13"/>
      <c r="N17" s="14"/>
      <c r="O17" s="14"/>
      <c r="P17" s="14"/>
      <c r="Q17" s="14"/>
      <c r="R17" s="15"/>
      <c r="S17" s="16"/>
      <c r="T17" s="13"/>
      <c r="U17" s="14"/>
      <c r="V17" s="14"/>
      <c r="W17" s="14"/>
      <c r="X17" s="14"/>
      <c r="Y17" s="15"/>
      <c r="Z17" s="16"/>
      <c r="AA17" s="13"/>
      <c r="AB17" s="14"/>
      <c r="AC17" s="14"/>
      <c r="AD17" s="14"/>
      <c r="AE17" s="14"/>
      <c r="AF17" s="15"/>
      <c r="AG17" s="16"/>
      <c r="AH17" s="13"/>
      <c r="AI17" s="14"/>
      <c r="AJ17" s="14"/>
      <c r="AK17" s="14"/>
      <c r="AL17" s="14"/>
      <c r="AM17" s="15"/>
      <c r="AN17" s="16"/>
    </row>
    <row r="18" spans="1:40" ht="13.8" x14ac:dyDescent="0.25">
      <c r="B18" s="309" t="s">
        <v>112</v>
      </c>
      <c r="C18" s="269" t="s">
        <v>16</v>
      </c>
      <c r="D18" s="272">
        <f t="shared" si="4"/>
        <v>0</v>
      </c>
      <c r="E18" s="283"/>
      <c r="F18" s="13"/>
      <c r="G18" s="14"/>
      <c r="H18" s="14"/>
      <c r="I18" s="14"/>
      <c r="J18" s="14"/>
      <c r="K18" s="15"/>
      <c r="L18" s="16"/>
      <c r="M18" s="13"/>
      <c r="N18" s="14"/>
      <c r="O18" s="14"/>
      <c r="P18" s="14"/>
      <c r="Q18" s="14"/>
      <c r="R18" s="15"/>
      <c r="S18" s="16"/>
      <c r="T18" s="13"/>
      <c r="U18" s="14"/>
      <c r="V18" s="14"/>
      <c r="W18" s="14"/>
      <c r="X18" s="14"/>
      <c r="Y18" s="15"/>
      <c r="Z18" s="16"/>
      <c r="AA18" s="13"/>
      <c r="AB18" s="14"/>
      <c r="AC18" s="14"/>
      <c r="AD18" s="14"/>
      <c r="AE18" s="14"/>
      <c r="AF18" s="15"/>
      <c r="AG18" s="16"/>
      <c r="AH18" s="13"/>
      <c r="AI18" s="14"/>
      <c r="AJ18" s="14"/>
      <c r="AK18" s="14"/>
      <c r="AL18" s="14"/>
      <c r="AM18" s="15"/>
      <c r="AN18" s="16"/>
    </row>
    <row r="19" spans="1:40" ht="14.4" thickBot="1" x14ac:dyDescent="0.3">
      <c r="B19" s="310"/>
      <c r="C19" s="270" t="s">
        <v>103</v>
      </c>
      <c r="D19" s="273">
        <f t="shared" si="4"/>
        <v>0</v>
      </c>
      <c r="E19" s="284"/>
      <c r="F19" s="17"/>
      <c r="G19" s="18"/>
      <c r="H19" s="18"/>
      <c r="I19" s="18"/>
      <c r="J19" s="18"/>
      <c r="K19" s="19"/>
      <c r="L19" s="20"/>
      <c r="M19" s="17"/>
      <c r="N19" s="18"/>
      <c r="O19" s="18"/>
      <c r="P19" s="18"/>
      <c r="Q19" s="18"/>
      <c r="R19" s="19"/>
      <c r="S19" s="20"/>
      <c r="T19" s="17"/>
      <c r="U19" s="18"/>
      <c r="V19" s="18"/>
      <c r="W19" s="18"/>
      <c r="X19" s="18"/>
      <c r="Y19" s="19"/>
      <c r="Z19" s="20"/>
      <c r="AA19" s="17"/>
      <c r="AB19" s="18"/>
      <c r="AC19" s="18"/>
      <c r="AD19" s="18"/>
      <c r="AE19" s="18"/>
      <c r="AF19" s="19"/>
      <c r="AG19" s="20"/>
      <c r="AH19" s="17"/>
      <c r="AI19" s="18"/>
      <c r="AJ19" s="18"/>
      <c r="AK19" s="18"/>
      <c r="AL19" s="18"/>
      <c r="AM19" s="19"/>
      <c r="AN19" s="20"/>
    </row>
    <row r="20" spans="1:40" ht="14.4" thickTop="1" x14ac:dyDescent="0.25">
      <c r="B20" s="308"/>
      <c r="C20" s="268" t="s">
        <v>13</v>
      </c>
      <c r="D20" s="271">
        <f>SUM(F20:AN20)</f>
        <v>0</v>
      </c>
      <c r="E20" s="282"/>
      <c r="F20" s="8"/>
      <c r="G20" s="9"/>
      <c r="H20" s="9"/>
      <c r="I20" s="9"/>
      <c r="J20" s="9"/>
      <c r="K20" s="10"/>
      <c r="L20" s="11"/>
      <c r="M20" s="8"/>
      <c r="N20" s="9"/>
      <c r="O20" s="9"/>
      <c r="P20" s="9"/>
      <c r="Q20" s="9"/>
      <c r="R20" s="10"/>
      <c r="S20" s="11"/>
      <c r="T20" s="8"/>
      <c r="U20" s="9"/>
      <c r="V20" s="9"/>
      <c r="W20" s="9"/>
      <c r="X20" s="9"/>
      <c r="Y20" s="10"/>
      <c r="Z20" s="11"/>
      <c r="AA20" s="8"/>
      <c r="AB20" s="9"/>
      <c r="AC20" s="9"/>
      <c r="AD20" s="9"/>
      <c r="AE20" s="9"/>
      <c r="AF20" s="10"/>
      <c r="AG20" s="11"/>
      <c r="AH20" s="8"/>
      <c r="AI20" s="9"/>
      <c r="AJ20" s="9"/>
      <c r="AK20" s="9"/>
      <c r="AL20" s="9"/>
      <c r="AM20" s="10"/>
      <c r="AN20" s="11"/>
    </row>
    <row r="21" spans="1:40" ht="13.8" x14ac:dyDescent="0.25">
      <c r="B21" s="309"/>
      <c r="C21" s="269" t="s">
        <v>104</v>
      </c>
      <c r="D21" s="272">
        <f t="shared" ref="D21:D24" si="6">SUM(F21:AN21)</f>
        <v>0</v>
      </c>
      <c r="E21" s="283"/>
      <c r="F21" s="13"/>
      <c r="G21" s="14"/>
      <c r="H21" s="14"/>
      <c r="I21" s="14"/>
      <c r="J21" s="14"/>
      <c r="K21" s="15"/>
      <c r="L21" s="16"/>
      <c r="M21" s="13"/>
      <c r="N21" s="14"/>
      <c r="O21" s="14"/>
      <c r="P21" s="14"/>
      <c r="Q21" s="14"/>
      <c r="R21" s="15"/>
      <c r="S21" s="16"/>
      <c r="T21" s="13"/>
      <c r="U21" s="14"/>
      <c r="V21" s="14"/>
      <c r="W21" s="14"/>
      <c r="X21" s="14"/>
      <c r="Y21" s="15"/>
      <c r="Z21" s="16"/>
      <c r="AA21" s="13"/>
      <c r="AB21" s="14"/>
      <c r="AC21" s="14"/>
      <c r="AD21" s="14"/>
      <c r="AE21" s="14"/>
      <c r="AF21" s="15"/>
      <c r="AG21" s="16"/>
      <c r="AH21" s="13"/>
      <c r="AI21" s="14"/>
      <c r="AJ21" s="14"/>
      <c r="AK21" s="14"/>
      <c r="AL21" s="14"/>
      <c r="AM21" s="15"/>
      <c r="AN21" s="16"/>
    </row>
    <row r="22" spans="1:40" ht="13.8" x14ac:dyDescent="0.25">
      <c r="A22" s="276">
        <v>3</v>
      </c>
      <c r="B22" s="309" t="s">
        <v>125</v>
      </c>
      <c r="C22" s="269" t="s">
        <v>15</v>
      </c>
      <c r="D22" s="272">
        <f t="shared" si="6"/>
        <v>0</v>
      </c>
      <c r="E22" s="283">
        <f t="shared" ref="E22" si="7">SUM(D20:D24)</f>
        <v>0</v>
      </c>
      <c r="F22" s="13"/>
      <c r="G22" s="14"/>
      <c r="H22" s="14"/>
      <c r="I22" s="14"/>
      <c r="J22" s="14"/>
      <c r="K22" s="15"/>
      <c r="L22" s="16"/>
      <c r="M22" s="13"/>
      <c r="N22" s="14"/>
      <c r="O22" s="14"/>
      <c r="P22" s="14"/>
      <c r="Q22" s="14"/>
      <c r="R22" s="15"/>
      <c r="S22" s="16"/>
      <c r="T22" s="13"/>
      <c r="U22" s="14"/>
      <c r="V22" s="14"/>
      <c r="W22" s="14"/>
      <c r="X22" s="14"/>
      <c r="Y22" s="15"/>
      <c r="Z22" s="16"/>
      <c r="AA22" s="13"/>
      <c r="AB22" s="14"/>
      <c r="AC22" s="14"/>
      <c r="AD22" s="14"/>
      <c r="AE22" s="14"/>
      <c r="AF22" s="15"/>
      <c r="AG22" s="16"/>
      <c r="AH22" s="13"/>
      <c r="AI22" s="14"/>
      <c r="AJ22" s="14"/>
      <c r="AK22" s="14"/>
      <c r="AL22" s="14"/>
      <c r="AM22" s="15"/>
      <c r="AN22" s="16"/>
    </row>
    <row r="23" spans="1:40" ht="13.8" x14ac:dyDescent="0.25">
      <c r="B23" s="309" t="s">
        <v>112</v>
      </c>
      <c r="C23" s="269" t="s">
        <v>16</v>
      </c>
      <c r="D23" s="272">
        <f t="shared" si="6"/>
        <v>0</v>
      </c>
      <c r="E23" s="283"/>
      <c r="F23" s="13"/>
      <c r="G23" s="14"/>
      <c r="H23" s="14"/>
      <c r="I23" s="14"/>
      <c r="J23" s="14"/>
      <c r="K23" s="15"/>
      <c r="L23" s="16"/>
      <c r="M23" s="13"/>
      <c r="N23" s="14"/>
      <c r="O23" s="14"/>
      <c r="P23" s="14"/>
      <c r="Q23" s="14"/>
      <c r="R23" s="15"/>
      <c r="S23" s="16"/>
      <c r="T23" s="13"/>
      <c r="U23" s="14"/>
      <c r="V23" s="14"/>
      <c r="W23" s="14"/>
      <c r="X23" s="14"/>
      <c r="Y23" s="15"/>
      <c r="Z23" s="16"/>
      <c r="AA23" s="13"/>
      <c r="AB23" s="14"/>
      <c r="AC23" s="14"/>
      <c r="AD23" s="14"/>
      <c r="AE23" s="14"/>
      <c r="AF23" s="15"/>
      <c r="AG23" s="16"/>
      <c r="AH23" s="13"/>
      <c r="AI23" s="14"/>
      <c r="AJ23" s="14"/>
      <c r="AK23" s="14"/>
      <c r="AL23" s="14"/>
      <c r="AM23" s="15"/>
      <c r="AN23" s="16"/>
    </row>
    <row r="24" spans="1:40" ht="14.4" thickBot="1" x14ac:dyDescent="0.3">
      <c r="B24" s="310"/>
      <c r="C24" s="270" t="s">
        <v>103</v>
      </c>
      <c r="D24" s="273">
        <f t="shared" si="6"/>
        <v>0</v>
      </c>
      <c r="E24" s="284"/>
      <c r="F24" s="17"/>
      <c r="G24" s="18"/>
      <c r="H24" s="18"/>
      <c r="I24" s="18"/>
      <c r="J24" s="18"/>
      <c r="K24" s="19"/>
      <c r="L24" s="20"/>
      <c r="M24" s="17"/>
      <c r="N24" s="18"/>
      <c r="O24" s="18"/>
      <c r="P24" s="18"/>
      <c r="Q24" s="18"/>
      <c r="R24" s="19"/>
      <c r="S24" s="20"/>
      <c r="T24" s="17"/>
      <c r="U24" s="18"/>
      <c r="V24" s="18"/>
      <c r="W24" s="18"/>
      <c r="X24" s="18"/>
      <c r="Y24" s="19"/>
      <c r="Z24" s="20"/>
      <c r="AA24" s="17"/>
      <c r="AB24" s="18"/>
      <c r="AC24" s="18"/>
      <c r="AD24" s="18"/>
      <c r="AE24" s="18"/>
      <c r="AF24" s="19"/>
      <c r="AG24" s="20"/>
      <c r="AH24" s="17"/>
      <c r="AI24" s="18"/>
      <c r="AJ24" s="18"/>
      <c r="AK24" s="18"/>
      <c r="AL24" s="18"/>
      <c r="AM24" s="19"/>
      <c r="AN24" s="20"/>
    </row>
    <row r="25" spans="1:40" ht="14.4" thickTop="1" x14ac:dyDescent="0.25">
      <c r="B25" s="308"/>
      <c r="C25" s="268" t="s">
        <v>13</v>
      </c>
      <c r="D25" s="271">
        <f>SUM(F25:AN25)</f>
        <v>0</v>
      </c>
      <c r="E25" s="282"/>
      <c r="F25" s="8"/>
      <c r="G25" s="9"/>
      <c r="H25" s="9"/>
      <c r="I25" s="9"/>
      <c r="J25" s="9"/>
      <c r="K25" s="10"/>
      <c r="L25" s="11"/>
      <c r="M25" s="8"/>
      <c r="N25" s="9"/>
      <c r="O25" s="9"/>
      <c r="P25" s="9"/>
      <c r="Q25" s="9"/>
      <c r="R25" s="10"/>
      <c r="S25" s="11"/>
      <c r="T25" s="8"/>
      <c r="U25" s="9"/>
      <c r="V25" s="9"/>
      <c r="W25" s="9"/>
      <c r="X25" s="9"/>
      <c r="Y25" s="10"/>
      <c r="Z25" s="11"/>
      <c r="AA25" s="8"/>
      <c r="AB25" s="9"/>
      <c r="AC25" s="9"/>
      <c r="AD25" s="9"/>
      <c r="AE25" s="9"/>
      <c r="AF25" s="10"/>
      <c r="AG25" s="11"/>
      <c r="AH25" s="8"/>
      <c r="AI25" s="9"/>
      <c r="AJ25" s="9"/>
      <c r="AK25" s="9"/>
      <c r="AL25" s="9"/>
      <c r="AM25" s="10"/>
      <c r="AN25" s="11"/>
    </row>
    <row r="26" spans="1:40" ht="13.8" x14ac:dyDescent="0.25">
      <c r="B26" s="309"/>
      <c r="C26" s="269" t="s">
        <v>104</v>
      </c>
      <c r="D26" s="272">
        <f t="shared" ref="D26:D29" si="8">SUM(F26:AN26)</f>
        <v>0</v>
      </c>
      <c r="E26" s="283"/>
      <c r="F26" s="13"/>
      <c r="G26" s="14"/>
      <c r="H26" s="14"/>
      <c r="I26" s="14"/>
      <c r="J26" s="14"/>
      <c r="K26" s="15"/>
      <c r="L26" s="16"/>
      <c r="M26" s="13"/>
      <c r="N26" s="14"/>
      <c r="O26" s="14"/>
      <c r="P26" s="14"/>
      <c r="Q26" s="14"/>
      <c r="R26" s="15"/>
      <c r="S26" s="16"/>
      <c r="T26" s="13"/>
      <c r="U26" s="14"/>
      <c r="V26" s="14"/>
      <c r="W26" s="14"/>
      <c r="X26" s="14"/>
      <c r="Y26" s="15"/>
      <c r="Z26" s="16"/>
      <c r="AA26" s="13"/>
      <c r="AB26" s="14"/>
      <c r="AC26" s="14"/>
      <c r="AD26" s="14"/>
      <c r="AE26" s="14"/>
      <c r="AF26" s="15"/>
      <c r="AG26" s="16"/>
      <c r="AH26" s="13"/>
      <c r="AI26" s="14"/>
      <c r="AJ26" s="14"/>
      <c r="AK26" s="14"/>
      <c r="AL26" s="14"/>
      <c r="AM26" s="15"/>
      <c r="AN26" s="16"/>
    </row>
    <row r="27" spans="1:40" ht="13.8" x14ac:dyDescent="0.25">
      <c r="A27" s="276">
        <v>4</v>
      </c>
      <c r="B27" s="309" t="s">
        <v>127</v>
      </c>
      <c r="C27" s="269" t="s">
        <v>15</v>
      </c>
      <c r="D27" s="272">
        <f t="shared" si="8"/>
        <v>0</v>
      </c>
      <c r="E27" s="283">
        <f t="shared" ref="E27" si="9">SUM(D25:D29)</f>
        <v>0</v>
      </c>
      <c r="F27" s="13"/>
      <c r="G27" s="14"/>
      <c r="H27" s="14"/>
      <c r="I27" s="14"/>
      <c r="J27" s="14"/>
      <c r="K27" s="15"/>
      <c r="L27" s="16"/>
      <c r="M27" s="13"/>
      <c r="N27" s="14"/>
      <c r="O27" s="14"/>
      <c r="P27" s="14"/>
      <c r="Q27" s="14"/>
      <c r="R27" s="15"/>
      <c r="S27" s="16"/>
      <c r="T27" s="13"/>
      <c r="U27" s="14"/>
      <c r="V27" s="14"/>
      <c r="W27" s="14"/>
      <c r="X27" s="14"/>
      <c r="Y27" s="15"/>
      <c r="Z27" s="16"/>
      <c r="AA27" s="13"/>
      <c r="AB27" s="14"/>
      <c r="AC27" s="14"/>
      <c r="AD27" s="14"/>
      <c r="AE27" s="14"/>
      <c r="AF27" s="15"/>
      <c r="AG27" s="16"/>
      <c r="AH27" s="13"/>
      <c r="AI27" s="14"/>
      <c r="AJ27" s="14"/>
      <c r="AK27" s="14"/>
      <c r="AL27" s="14"/>
      <c r="AM27" s="15"/>
      <c r="AN27" s="16"/>
    </row>
    <row r="28" spans="1:40" ht="13.8" x14ac:dyDescent="0.25">
      <c r="B28" s="309" t="s">
        <v>112</v>
      </c>
      <c r="C28" s="269" t="s">
        <v>16</v>
      </c>
      <c r="D28" s="272">
        <f t="shared" si="8"/>
        <v>0</v>
      </c>
      <c r="E28" s="283"/>
      <c r="F28" s="13"/>
      <c r="G28" s="14"/>
      <c r="H28" s="14"/>
      <c r="I28" s="14"/>
      <c r="J28" s="14"/>
      <c r="K28" s="15"/>
      <c r="L28" s="16"/>
      <c r="M28" s="13"/>
      <c r="N28" s="14"/>
      <c r="O28" s="14"/>
      <c r="P28" s="14"/>
      <c r="Q28" s="14"/>
      <c r="R28" s="15"/>
      <c r="S28" s="16"/>
      <c r="T28" s="13"/>
      <c r="U28" s="14"/>
      <c r="V28" s="14"/>
      <c r="W28" s="14"/>
      <c r="X28" s="14"/>
      <c r="Y28" s="15"/>
      <c r="Z28" s="16"/>
      <c r="AA28" s="13"/>
      <c r="AB28" s="14"/>
      <c r="AC28" s="14"/>
      <c r="AD28" s="14"/>
      <c r="AE28" s="14"/>
      <c r="AF28" s="15"/>
      <c r="AG28" s="16"/>
      <c r="AH28" s="13"/>
      <c r="AI28" s="14"/>
      <c r="AJ28" s="14"/>
      <c r="AK28" s="14"/>
      <c r="AL28" s="14"/>
      <c r="AM28" s="15"/>
      <c r="AN28" s="16"/>
    </row>
    <row r="29" spans="1:40" ht="14.4" thickBot="1" x14ac:dyDescent="0.3">
      <c r="B29" s="310"/>
      <c r="C29" s="270" t="s">
        <v>103</v>
      </c>
      <c r="D29" s="273">
        <f t="shared" si="8"/>
        <v>0</v>
      </c>
      <c r="E29" s="284"/>
      <c r="F29" s="17"/>
      <c r="G29" s="18"/>
      <c r="H29" s="18"/>
      <c r="I29" s="18"/>
      <c r="J29" s="18"/>
      <c r="K29" s="19"/>
      <c r="L29" s="20"/>
      <c r="M29" s="17"/>
      <c r="N29" s="18"/>
      <c r="O29" s="18"/>
      <c r="P29" s="18"/>
      <c r="Q29" s="18"/>
      <c r="R29" s="19"/>
      <c r="S29" s="20"/>
      <c r="T29" s="17"/>
      <c r="U29" s="18"/>
      <c r="V29" s="18"/>
      <c r="W29" s="18"/>
      <c r="X29" s="18"/>
      <c r="Y29" s="19"/>
      <c r="Z29" s="20"/>
      <c r="AA29" s="17"/>
      <c r="AB29" s="18"/>
      <c r="AC29" s="18"/>
      <c r="AD29" s="18"/>
      <c r="AE29" s="18"/>
      <c r="AF29" s="19"/>
      <c r="AG29" s="20"/>
      <c r="AH29" s="17"/>
      <c r="AI29" s="18"/>
      <c r="AJ29" s="18"/>
      <c r="AK29" s="18"/>
      <c r="AL29" s="18"/>
      <c r="AM29" s="19"/>
      <c r="AN29" s="20"/>
    </row>
    <row r="30" spans="1:40" ht="14.4" thickTop="1" x14ac:dyDescent="0.25">
      <c r="B30" s="308"/>
      <c r="C30" s="268" t="s">
        <v>13</v>
      </c>
      <c r="D30" s="271">
        <f>SUM(F30:AN30)</f>
        <v>0</v>
      </c>
      <c r="E30" s="282"/>
      <c r="F30" s="8"/>
      <c r="G30" s="9"/>
      <c r="H30" s="9"/>
      <c r="I30" s="9"/>
      <c r="J30" s="9"/>
      <c r="K30" s="10"/>
      <c r="L30" s="11"/>
      <c r="M30" s="8"/>
      <c r="N30" s="9"/>
      <c r="O30" s="9"/>
      <c r="P30" s="9"/>
      <c r="Q30" s="9"/>
      <c r="R30" s="10"/>
      <c r="S30" s="11"/>
      <c r="T30" s="8"/>
      <c r="U30" s="9"/>
      <c r="V30" s="9"/>
      <c r="W30" s="9"/>
      <c r="X30" s="9"/>
      <c r="Y30" s="10"/>
      <c r="Z30" s="11"/>
      <c r="AA30" s="8"/>
      <c r="AB30" s="9"/>
      <c r="AC30" s="9"/>
      <c r="AD30" s="9"/>
      <c r="AE30" s="9"/>
      <c r="AF30" s="10"/>
      <c r="AG30" s="11"/>
      <c r="AH30" s="8"/>
      <c r="AI30" s="9"/>
      <c r="AJ30" s="9"/>
      <c r="AK30" s="9"/>
      <c r="AL30" s="9"/>
      <c r="AM30" s="10"/>
      <c r="AN30" s="11"/>
    </row>
    <row r="31" spans="1:40" ht="13.8" x14ac:dyDescent="0.25">
      <c r="B31" s="309"/>
      <c r="C31" s="269" t="s">
        <v>104</v>
      </c>
      <c r="D31" s="272">
        <f t="shared" ref="D31:D34" si="10">SUM(F31:AN31)</f>
        <v>0</v>
      </c>
      <c r="E31" s="283"/>
      <c r="F31" s="13"/>
      <c r="G31" s="14"/>
      <c r="H31" s="14"/>
      <c r="I31" s="14"/>
      <c r="J31" s="14"/>
      <c r="K31" s="15"/>
      <c r="L31" s="16"/>
      <c r="M31" s="13"/>
      <c r="N31" s="14"/>
      <c r="O31" s="14"/>
      <c r="P31" s="14"/>
      <c r="Q31" s="14"/>
      <c r="R31" s="15"/>
      <c r="S31" s="16"/>
      <c r="T31" s="13"/>
      <c r="U31" s="14"/>
      <c r="V31" s="14"/>
      <c r="W31" s="14"/>
      <c r="X31" s="14"/>
      <c r="Y31" s="15"/>
      <c r="Z31" s="16"/>
      <c r="AA31" s="13"/>
      <c r="AB31" s="14"/>
      <c r="AC31" s="14"/>
      <c r="AD31" s="14"/>
      <c r="AE31" s="14"/>
      <c r="AF31" s="15"/>
      <c r="AG31" s="16"/>
      <c r="AH31" s="13"/>
      <c r="AI31" s="14"/>
      <c r="AJ31" s="14"/>
      <c r="AK31" s="14"/>
      <c r="AL31" s="14"/>
      <c r="AM31" s="15"/>
      <c r="AN31" s="16"/>
    </row>
    <row r="32" spans="1:40" ht="13.8" x14ac:dyDescent="0.25">
      <c r="A32" s="276">
        <v>5</v>
      </c>
      <c r="B32" s="309" t="s">
        <v>128</v>
      </c>
      <c r="C32" s="269" t="s">
        <v>15</v>
      </c>
      <c r="D32" s="272">
        <f t="shared" si="10"/>
        <v>0</v>
      </c>
      <c r="E32" s="283">
        <f t="shared" ref="E32" si="11">SUM(D30:D34)</f>
        <v>0</v>
      </c>
      <c r="F32" s="13"/>
      <c r="G32" s="14"/>
      <c r="H32" s="14"/>
      <c r="I32" s="14"/>
      <c r="J32" s="14"/>
      <c r="K32" s="15"/>
      <c r="L32" s="16"/>
      <c r="M32" s="13"/>
      <c r="N32" s="14"/>
      <c r="O32" s="14"/>
      <c r="P32" s="14"/>
      <c r="Q32" s="14"/>
      <c r="R32" s="15"/>
      <c r="S32" s="16"/>
      <c r="T32" s="13"/>
      <c r="U32" s="14"/>
      <c r="V32" s="14"/>
      <c r="W32" s="14"/>
      <c r="X32" s="14"/>
      <c r="Y32" s="15"/>
      <c r="Z32" s="16"/>
      <c r="AA32" s="13"/>
      <c r="AB32" s="14"/>
      <c r="AC32" s="14"/>
      <c r="AD32" s="14"/>
      <c r="AE32" s="14"/>
      <c r="AF32" s="15"/>
      <c r="AG32" s="16"/>
      <c r="AH32" s="13"/>
      <c r="AI32" s="14"/>
      <c r="AJ32" s="14"/>
      <c r="AK32" s="14"/>
      <c r="AL32" s="14"/>
      <c r="AM32" s="15"/>
      <c r="AN32" s="16"/>
    </row>
    <row r="33" spans="1:40" ht="13.8" x14ac:dyDescent="0.25">
      <c r="B33" s="309" t="s">
        <v>112</v>
      </c>
      <c r="C33" s="269" t="s">
        <v>16</v>
      </c>
      <c r="D33" s="272">
        <f t="shared" si="10"/>
        <v>0</v>
      </c>
      <c r="E33" s="283"/>
      <c r="F33" s="13"/>
      <c r="G33" s="14"/>
      <c r="H33" s="14"/>
      <c r="I33" s="14"/>
      <c r="J33" s="14"/>
      <c r="K33" s="15"/>
      <c r="L33" s="16"/>
      <c r="M33" s="13"/>
      <c r="N33" s="14"/>
      <c r="O33" s="14"/>
      <c r="P33" s="14"/>
      <c r="Q33" s="14"/>
      <c r="R33" s="15"/>
      <c r="S33" s="16"/>
      <c r="T33" s="13"/>
      <c r="U33" s="14"/>
      <c r="V33" s="14"/>
      <c r="W33" s="14"/>
      <c r="X33" s="14"/>
      <c r="Y33" s="15"/>
      <c r="Z33" s="16"/>
      <c r="AA33" s="13"/>
      <c r="AB33" s="14"/>
      <c r="AC33" s="14"/>
      <c r="AD33" s="14"/>
      <c r="AE33" s="14"/>
      <c r="AF33" s="15"/>
      <c r="AG33" s="16"/>
      <c r="AH33" s="13"/>
      <c r="AI33" s="14"/>
      <c r="AJ33" s="14"/>
      <c r="AK33" s="14"/>
      <c r="AL33" s="14"/>
      <c r="AM33" s="15"/>
      <c r="AN33" s="16"/>
    </row>
    <row r="34" spans="1:40" ht="14.4" thickBot="1" x14ac:dyDescent="0.3">
      <c r="B34" s="310"/>
      <c r="C34" s="270" t="s">
        <v>103</v>
      </c>
      <c r="D34" s="273">
        <f t="shared" si="10"/>
        <v>0</v>
      </c>
      <c r="E34" s="284"/>
      <c r="F34" s="17"/>
      <c r="G34" s="18"/>
      <c r="H34" s="18"/>
      <c r="I34" s="18"/>
      <c r="J34" s="18"/>
      <c r="K34" s="19"/>
      <c r="L34" s="20"/>
      <c r="M34" s="17"/>
      <c r="N34" s="18"/>
      <c r="O34" s="18"/>
      <c r="P34" s="18"/>
      <c r="Q34" s="18"/>
      <c r="R34" s="19"/>
      <c r="S34" s="20"/>
      <c r="T34" s="17"/>
      <c r="U34" s="18"/>
      <c r="V34" s="18"/>
      <c r="W34" s="18"/>
      <c r="X34" s="18"/>
      <c r="Y34" s="19"/>
      <c r="Z34" s="20"/>
      <c r="AA34" s="17"/>
      <c r="AB34" s="18"/>
      <c r="AC34" s="18"/>
      <c r="AD34" s="18"/>
      <c r="AE34" s="18"/>
      <c r="AF34" s="19"/>
      <c r="AG34" s="20"/>
      <c r="AH34" s="17"/>
      <c r="AI34" s="18"/>
      <c r="AJ34" s="18"/>
      <c r="AK34" s="18"/>
      <c r="AL34" s="18"/>
      <c r="AM34" s="19"/>
      <c r="AN34" s="20"/>
    </row>
    <row r="35" spans="1:40" ht="14.4" thickTop="1" x14ac:dyDescent="0.25">
      <c r="B35" s="308"/>
      <c r="C35" s="268" t="s">
        <v>13</v>
      </c>
      <c r="D35" s="271">
        <f>SUM(F35:AN35)</f>
        <v>0</v>
      </c>
      <c r="E35" s="282"/>
      <c r="F35" s="8"/>
      <c r="G35" s="9"/>
      <c r="H35" s="9"/>
      <c r="I35" s="9"/>
      <c r="J35" s="9"/>
      <c r="K35" s="10"/>
      <c r="L35" s="11"/>
      <c r="M35" s="8"/>
      <c r="N35" s="9"/>
      <c r="O35" s="9"/>
      <c r="P35" s="9"/>
      <c r="Q35" s="9"/>
      <c r="R35" s="10"/>
      <c r="S35" s="11"/>
      <c r="T35" s="8"/>
      <c r="U35" s="9"/>
      <c r="V35" s="9"/>
      <c r="W35" s="9"/>
      <c r="X35" s="9"/>
      <c r="Y35" s="10"/>
      <c r="Z35" s="11"/>
      <c r="AA35" s="8"/>
      <c r="AB35" s="9"/>
      <c r="AC35" s="9"/>
      <c r="AD35" s="9"/>
      <c r="AE35" s="9"/>
      <c r="AF35" s="10"/>
      <c r="AG35" s="11"/>
      <c r="AH35" s="8"/>
      <c r="AI35" s="9"/>
      <c r="AJ35" s="9"/>
      <c r="AK35" s="9"/>
      <c r="AL35" s="9"/>
      <c r="AM35" s="10"/>
      <c r="AN35" s="11"/>
    </row>
    <row r="36" spans="1:40" ht="13.8" x14ac:dyDescent="0.25">
      <c r="B36" s="309"/>
      <c r="C36" s="269" t="s">
        <v>104</v>
      </c>
      <c r="D36" s="272">
        <f t="shared" ref="D36:D39" si="12">SUM(F36:AN36)</f>
        <v>0</v>
      </c>
      <c r="E36" s="283"/>
      <c r="F36" s="13"/>
      <c r="G36" s="14"/>
      <c r="H36" s="14"/>
      <c r="I36" s="14"/>
      <c r="J36" s="14"/>
      <c r="K36" s="15"/>
      <c r="L36" s="16"/>
      <c r="M36" s="13"/>
      <c r="N36" s="14"/>
      <c r="O36" s="14"/>
      <c r="P36" s="14"/>
      <c r="Q36" s="14"/>
      <c r="R36" s="15"/>
      <c r="S36" s="16"/>
      <c r="T36" s="13"/>
      <c r="U36" s="14"/>
      <c r="V36" s="14"/>
      <c r="W36" s="14"/>
      <c r="X36" s="14"/>
      <c r="Y36" s="15"/>
      <c r="Z36" s="16"/>
      <c r="AA36" s="13"/>
      <c r="AB36" s="14"/>
      <c r="AC36" s="14"/>
      <c r="AD36" s="14"/>
      <c r="AE36" s="14"/>
      <c r="AF36" s="15"/>
      <c r="AG36" s="16"/>
      <c r="AH36" s="13"/>
      <c r="AI36" s="14"/>
      <c r="AJ36" s="14"/>
      <c r="AK36" s="14"/>
      <c r="AL36" s="14"/>
      <c r="AM36" s="15"/>
      <c r="AN36" s="16"/>
    </row>
    <row r="37" spans="1:40" ht="13.8" x14ac:dyDescent="0.25">
      <c r="A37" s="276">
        <v>6</v>
      </c>
      <c r="B37" s="309" t="s">
        <v>129</v>
      </c>
      <c r="C37" s="269" t="s">
        <v>15</v>
      </c>
      <c r="D37" s="272">
        <f t="shared" si="12"/>
        <v>0</v>
      </c>
      <c r="E37" s="283">
        <f t="shared" ref="E37" si="13">SUM(D35:D39)</f>
        <v>0</v>
      </c>
      <c r="F37" s="13"/>
      <c r="G37" s="14"/>
      <c r="H37" s="14"/>
      <c r="I37" s="14"/>
      <c r="J37" s="14"/>
      <c r="K37" s="15"/>
      <c r="L37" s="16"/>
      <c r="M37" s="13"/>
      <c r="N37" s="14"/>
      <c r="O37" s="14"/>
      <c r="P37" s="14"/>
      <c r="Q37" s="14"/>
      <c r="R37" s="15"/>
      <c r="S37" s="16"/>
      <c r="T37" s="13"/>
      <c r="U37" s="14"/>
      <c r="V37" s="14"/>
      <c r="W37" s="14"/>
      <c r="X37" s="14"/>
      <c r="Y37" s="15"/>
      <c r="Z37" s="16"/>
      <c r="AA37" s="13"/>
      <c r="AB37" s="14"/>
      <c r="AC37" s="14"/>
      <c r="AD37" s="14"/>
      <c r="AE37" s="14"/>
      <c r="AF37" s="15"/>
      <c r="AG37" s="16"/>
      <c r="AH37" s="13"/>
      <c r="AI37" s="14"/>
      <c r="AJ37" s="14"/>
      <c r="AK37" s="14"/>
      <c r="AL37" s="14"/>
      <c r="AM37" s="15"/>
      <c r="AN37" s="16"/>
    </row>
    <row r="38" spans="1:40" ht="13.8" x14ac:dyDescent="0.25">
      <c r="B38" s="309" t="s">
        <v>112</v>
      </c>
      <c r="C38" s="269" t="s">
        <v>16</v>
      </c>
      <c r="D38" s="272">
        <f t="shared" si="12"/>
        <v>0</v>
      </c>
      <c r="E38" s="283"/>
      <c r="F38" s="13"/>
      <c r="G38" s="14"/>
      <c r="H38" s="14"/>
      <c r="I38" s="14"/>
      <c r="J38" s="14"/>
      <c r="K38" s="15"/>
      <c r="L38" s="16"/>
      <c r="M38" s="13"/>
      <c r="N38" s="14"/>
      <c r="O38" s="14"/>
      <c r="P38" s="14"/>
      <c r="Q38" s="14"/>
      <c r="R38" s="15"/>
      <c r="S38" s="16"/>
      <c r="T38" s="13"/>
      <c r="U38" s="14"/>
      <c r="V38" s="14"/>
      <c r="W38" s="14"/>
      <c r="X38" s="14"/>
      <c r="Y38" s="15"/>
      <c r="Z38" s="16"/>
      <c r="AA38" s="13"/>
      <c r="AB38" s="14"/>
      <c r="AC38" s="14"/>
      <c r="AD38" s="14"/>
      <c r="AE38" s="14"/>
      <c r="AF38" s="15"/>
      <c r="AG38" s="16"/>
      <c r="AH38" s="13"/>
      <c r="AI38" s="14"/>
      <c r="AJ38" s="14"/>
      <c r="AK38" s="14"/>
      <c r="AL38" s="14"/>
      <c r="AM38" s="15"/>
      <c r="AN38" s="16"/>
    </row>
    <row r="39" spans="1:40" ht="14.4" thickBot="1" x14ac:dyDescent="0.3">
      <c r="B39" s="310"/>
      <c r="C39" s="270" t="s">
        <v>103</v>
      </c>
      <c r="D39" s="273">
        <f t="shared" si="12"/>
        <v>0</v>
      </c>
      <c r="E39" s="284"/>
      <c r="F39" s="17"/>
      <c r="G39" s="18"/>
      <c r="H39" s="18"/>
      <c r="I39" s="18"/>
      <c r="J39" s="18"/>
      <c r="K39" s="19"/>
      <c r="L39" s="20"/>
      <c r="M39" s="17"/>
      <c r="N39" s="18"/>
      <c r="O39" s="18"/>
      <c r="P39" s="18"/>
      <c r="Q39" s="18"/>
      <c r="R39" s="19"/>
      <c r="S39" s="20"/>
      <c r="T39" s="17"/>
      <c r="U39" s="18"/>
      <c r="V39" s="18"/>
      <c r="W39" s="18"/>
      <c r="X39" s="18"/>
      <c r="Y39" s="19"/>
      <c r="Z39" s="20"/>
      <c r="AA39" s="17"/>
      <c r="AB39" s="18"/>
      <c r="AC39" s="18"/>
      <c r="AD39" s="18"/>
      <c r="AE39" s="18"/>
      <c r="AF39" s="19"/>
      <c r="AG39" s="20"/>
      <c r="AH39" s="17"/>
      <c r="AI39" s="18"/>
      <c r="AJ39" s="18"/>
      <c r="AK39" s="18"/>
      <c r="AL39" s="18"/>
      <c r="AM39" s="19"/>
      <c r="AN39" s="20"/>
    </row>
    <row r="40" spans="1:40" ht="14.4" thickTop="1" x14ac:dyDescent="0.25">
      <c r="B40" s="308"/>
      <c r="C40" s="268" t="s">
        <v>13</v>
      </c>
      <c r="D40" s="271">
        <f>SUM(F40:AN40)</f>
        <v>0</v>
      </c>
      <c r="E40" s="282"/>
      <c r="F40" s="8"/>
      <c r="G40" s="9"/>
      <c r="H40" s="9"/>
      <c r="I40" s="9"/>
      <c r="J40" s="9"/>
      <c r="K40" s="10"/>
      <c r="L40" s="11"/>
      <c r="M40" s="8"/>
      <c r="N40" s="9"/>
      <c r="O40" s="9"/>
      <c r="P40" s="9"/>
      <c r="Q40" s="9"/>
      <c r="R40" s="10"/>
      <c r="S40" s="11"/>
      <c r="T40" s="8"/>
      <c r="U40" s="9"/>
      <c r="V40" s="9"/>
      <c r="W40" s="9"/>
      <c r="X40" s="9"/>
      <c r="Y40" s="10"/>
      <c r="Z40" s="11"/>
      <c r="AA40" s="8"/>
      <c r="AB40" s="9"/>
      <c r="AC40" s="9"/>
      <c r="AD40" s="9"/>
      <c r="AE40" s="9"/>
      <c r="AF40" s="10"/>
      <c r="AG40" s="11"/>
      <c r="AH40" s="8"/>
      <c r="AI40" s="9"/>
      <c r="AJ40" s="9"/>
      <c r="AK40" s="9"/>
      <c r="AL40" s="9"/>
      <c r="AM40" s="10"/>
      <c r="AN40" s="11"/>
    </row>
    <row r="41" spans="1:40" ht="13.8" x14ac:dyDescent="0.25">
      <c r="B41" s="309"/>
      <c r="C41" s="269" t="s">
        <v>104</v>
      </c>
      <c r="D41" s="272">
        <f t="shared" ref="D41:D44" si="14">SUM(F41:AN41)</f>
        <v>0</v>
      </c>
      <c r="E41" s="283"/>
      <c r="F41" s="13"/>
      <c r="G41" s="14"/>
      <c r="H41" s="14"/>
      <c r="I41" s="14"/>
      <c r="J41" s="14"/>
      <c r="K41" s="15"/>
      <c r="L41" s="16"/>
      <c r="M41" s="13"/>
      <c r="N41" s="14"/>
      <c r="O41" s="14"/>
      <c r="P41" s="14"/>
      <c r="Q41" s="14"/>
      <c r="R41" s="15"/>
      <c r="S41" s="16"/>
      <c r="T41" s="13"/>
      <c r="U41" s="14"/>
      <c r="V41" s="14"/>
      <c r="W41" s="14"/>
      <c r="X41" s="14"/>
      <c r="Y41" s="15"/>
      <c r="Z41" s="16"/>
      <c r="AA41" s="13"/>
      <c r="AB41" s="14"/>
      <c r="AC41" s="14"/>
      <c r="AD41" s="14"/>
      <c r="AE41" s="14"/>
      <c r="AF41" s="15"/>
      <c r="AG41" s="16"/>
      <c r="AH41" s="13"/>
      <c r="AI41" s="14"/>
      <c r="AJ41" s="14"/>
      <c r="AK41" s="14"/>
      <c r="AL41" s="14"/>
      <c r="AM41" s="15"/>
      <c r="AN41" s="16"/>
    </row>
    <row r="42" spans="1:40" ht="13.8" x14ac:dyDescent="0.25">
      <c r="A42" s="276">
        <v>7</v>
      </c>
      <c r="B42" s="309" t="s">
        <v>130</v>
      </c>
      <c r="C42" s="269" t="s">
        <v>15</v>
      </c>
      <c r="D42" s="272">
        <f t="shared" si="14"/>
        <v>0</v>
      </c>
      <c r="E42" s="283">
        <f t="shared" ref="E42" si="15">SUM(D40:D44)</f>
        <v>0</v>
      </c>
      <c r="F42" s="13"/>
      <c r="G42" s="14"/>
      <c r="H42" s="14"/>
      <c r="I42" s="14"/>
      <c r="J42" s="14"/>
      <c r="K42" s="15"/>
      <c r="L42" s="16"/>
      <c r="M42" s="13"/>
      <c r="N42" s="14"/>
      <c r="O42" s="14"/>
      <c r="P42" s="14"/>
      <c r="Q42" s="14"/>
      <c r="R42" s="15"/>
      <c r="S42" s="16"/>
      <c r="T42" s="13"/>
      <c r="U42" s="14"/>
      <c r="V42" s="14"/>
      <c r="W42" s="14"/>
      <c r="X42" s="14"/>
      <c r="Y42" s="15"/>
      <c r="Z42" s="16"/>
      <c r="AA42" s="13"/>
      <c r="AB42" s="14"/>
      <c r="AC42" s="14"/>
      <c r="AD42" s="14"/>
      <c r="AE42" s="14"/>
      <c r="AF42" s="15"/>
      <c r="AG42" s="16"/>
      <c r="AH42" s="13"/>
      <c r="AI42" s="14"/>
      <c r="AJ42" s="14"/>
      <c r="AK42" s="14"/>
      <c r="AL42" s="14"/>
      <c r="AM42" s="15"/>
      <c r="AN42" s="16"/>
    </row>
    <row r="43" spans="1:40" ht="13.8" x14ac:dyDescent="0.25">
      <c r="B43" s="309" t="s">
        <v>112</v>
      </c>
      <c r="C43" s="269" t="s">
        <v>16</v>
      </c>
      <c r="D43" s="272">
        <f t="shared" si="14"/>
        <v>0</v>
      </c>
      <c r="E43" s="283"/>
      <c r="F43" s="13"/>
      <c r="G43" s="14"/>
      <c r="H43" s="14"/>
      <c r="I43" s="14"/>
      <c r="J43" s="14"/>
      <c r="K43" s="15"/>
      <c r="L43" s="16"/>
      <c r="M43" s="13"/>
      <c r="N43" s="14"/>
      <c r="O43" s="14"/>
      <c r="P43" s="14"/>
      <c r="Q43" s="14"/>
      <c r="R43" s="15"/>
      <c r="S43" s="16"/>
      <c r="T43" s="13"/>
      <c r="U43" s="14"/>
      <c r="V43" s="14"/>
      <c r="W43" s="14"/>
      <c r="X43" s="14"/>
      <c r="Y43" s="15"/>
      <c r="Z43" s="16"/>
      <c r="AA43" s="13"/>
      <c r="AB43" s="14"/>
      <c r="AC43" s="14"/>
      <c r="AD43" s="14"/>
      <c r="AE43" s="14"/>
      <c r="AF43" s="15"/>
      <c r="AG43" s="16"/>
      <c r="AH43" s="13"/>
      <c r="AI43" s="14"/>
      <c r="AJ43" s="14"/>
      <c r="AK43" s="14"/>
      <c r="AL43" s="14"/>
      <c r="AM43" s="15"/>
      <c r="AN43" s="16"/>
    </row>
    <row r="44" spans="1:40" ht="14.4" thickBot="1" x14ac:dyDescent="0.3">
      <c r="B44" s="310"/>
      <c r="C44" s="270" t="s">
        <v>103</v>
      </c>
      <c r="D44" s="273">
        <f t="shared" si="14"/>
        <v>0</v>
      </c>
      <c r="E44" s="284"/>
      <c r="F44" s="17"/>
      <c r="G44" s="18"/>
      <c r="H44" s="18"/>
      <c r="I44" s="18"/>
      <c r="J44" s="18"/>
      <c r="K44" s="19"/>
      <c r="L44" s="20"/>
      <c r="M44" s="17"/>
      <c r="N44" s="18"/>
      <c r="O44" s="18"/>
      <c r="P44" s="18"/>
      <c r="Q44" s="18"/>
      <c r="R44" s="19"/>
      <c r="S44" s="20"/>
      <c r="T44" s="17"/>
      <c r="U44" s="18"/>
      <c r="V44" s="18"/>
      <c r="W44" s="18"/>
      <c r="X44" s="18"/>
      <c r="Y44" s="19"/>
      <c r="Z44" s="20"/>
      <c r="AA44" s="17"/>
      <c r="AB44" s="18"/>
      <c r="AC44" s="18"/>
      <c r="AD44" s="18"/>
      <c r="AE44" s="18"/>
      <c r="AF44" s="19"/>
      <c r="AG44" s="20"/>
      <c r="AH44" s="17"/>
      <c r="AI44" s="18"/>
      <c r="AJ44" s="18"/>
      <c r="AK44" s="18"/>
      <c r="AL44" s="18"/>
      <c r="AM44" s="19"/>
      <c r="AN44" s="20"/>
    </row>
    <row r="45" spans="1:40" ht="14.4" thickTop="1" x14ac:dyDescent="0.25">
      <c r="B45" s="313"/>
      <c r="C45" s="268" t="s">
        <v>13</v>
      </c>
      <c r="D45" s="271">
        <f>SUM(F45:AN45)</f>
        <v>0</v>
      </c>
      <c r="E45" s="282"/>
      <c r="F45" s="325"/>
      <c r="G45" s="326"/>
      <c r="H45" s="326"/>
      <c r="I45" s="326"/>
      <c r="J45" s="326"/>
      <c r="K45" s="10"/>
      <c r="L45" s="11"/>
      <c r="M45" s="325"/>
      <c r="N45" s="326"/>
      <c r="O45" s="326"/>
      <c r="P45" s="326"/>
      <c r="Q45" s="326"/>
      <c r="R45" s="10"/>
      <c r="S45" s="11"/>
      <c r="T45" s="325"/>
      <c r="U45" s="326"/>
      <c r="V45" s="326"/>
      <c r="W45" s="326"/>
      <c r="X45" s="326"/>
      <c r="Y45" s="10"/>
      <c r="Z45" s="11"/>
      <c r="AA45" s="325"/>
      <c r="AB45" s="326"/>
      <c r="AC45" s="326"/>
      <c r="AD45" s="326"/>
      <c r="AE45" s="326"/>
      <c r="AF45" s="10"/>
      <c r="AG45" s="11"/>
      <c r="AH45" s="325"/>
      <c r="AI45" s="326"/>
      <c r="AJ45" s="326"/>
      <c r="AK45" s="326"/>
      <c r="AL45" s="326"/>
      <c r="AM45" s="10"/>
      <c r="AN45" s="11"/>
    </row>
    <row r="46" spans="1:40" ht="13.8" x14ac:dyDescent="0.25">
      <c r="B46" s="314"/>
      <c r="C46" s="269" t="s">
        <v>104</v>
      </c>
      <c r="D46" s="272">
        <f t="shared" ref="D46:D49" si="16">SUM(F46:AN46)</f>
        <v>0</v>
      </c>
      <c r="E46" s="283"/>
      <c r="F46" s="327"/>
      <c r="G46" s="328"/>
      <c r="H46" s="328"/>
      <c r="I46" s="328"/>
      <c r="J46" s="328"/>
      <c r="K46" s="15"/>
      <c r="L46" s="16"/>
      <c r="M46" s="327"/>
      <c r="N46" s="328"/>
      <c r="O46" s="328"/>
      <c r="P46" s="328"/>
      <c r="Q46" s="328"/>
      <c r="R46" s="15"/>
      <c r="S46" s="16"/>
      <c r="T46" s="327"/>
      <c r="U46" s="328"/>
      <c r="V46" s="328"/>
      <c r="W46" s="328"/>
      <c r="X46" s="328"/>
      <c r="Y46" s="15"/>
      <c r="Z46" s="16"/>
      <c r="AA46" s="327"/>
      <c r="AB46" s="328"/>
      <c r="AC46" s="328"/>
      <c r="AD46" s="328"/>
      <c r="AE46" s="328"/>
      <c r="AF46" s="15"/>
      <c r="AG46" s="16"/>
      <c r="AH46" s="327"/>
      <c r="AI46" s="328"/>
      <c r="AJ46" s="328"/>
      <c r="AK46" s="328"/>
      <c r="AL46" s="328"/>
      <c r="AM46" s="15"/>
      <c r="AN46" s="16"/>
    </row>
    <row r="47" spans="1:40" ht="13.8" x14ac:dyDescent="0.25">
      <c r="A47" s="276">
        <v>8</v>
      </c>
      <c r="B47" s="314" t="s">
        <v>131</v>
      </c>
      <c r="C47" s="269" t="s">
        <v>15</v>
      </c>
      <c r="D47" s="272">
        <f t="shared" si="16"/>
        <v>0</v>
      </c>
      <c r="E47" s="283">
        <f t="shared" ref="E47" si="17">SUM(D45:D49)</f>
        <v>0</v>
      </c>
      <c r="F47" s="327"/>
      <c r="G47" s="328"/>
      <c r="H47" s="328"/>
      <c r="I47" s="328"/>
      <c r="J47" s="328"/>
      <c r="K47" s="15"/>
      <c r="L47" s="16"/>
      <c r="M47" s="327"/>
      <c r="N47" s="328"/>
      <c r="O47" s="328"/>
      <c r="P47" s="328"/>
      <c r="Q47" s="328"/>
      <c r="R47" s="15"/>
      <c r="S47" s="16"/>
      <c r="T47" s="327"/>
      <c r="U47" s="328"/>
      <c r="V47" s="328"/>
      <c r="W47" s="328"/>
      <c r="X47" s="328"/>
      <c r="Y47" s="15"/>
      <c r="Z47" s="16"/>
      <c r="AA47" s="327"/>
      <c r="AB47" s="328"/>
      <c r="AC47" s="328"/>
      <c r="AD47" s="328"/>
      <c r="AE47" s="328"/>
      <c r="AF47" s="15"/>
      <c r="AG47" s="16"/>
      <c r="AH47" s="327"/>
      <c r="AI47" s="328"/>
      <c r="AJ47" s="328"/>
      <c r="AK47" s="328"/>
      <c r="AL47" s="328"/>
      <c r="AM47" s="15"/>
      <c r="AN47" s="16"/>
    </row>
    <row r="48" spans="1:40" ht="13.8" x14ac:dyDescent="0.25">
      <c r="B48" s="314" t="s">
        <v>111</v>
      </c>
      <c r="C48" s="269" t="s">
        <v>16</v>
      </c>
      <c r="D48" s="272">
        <f t="shared" si="16"/>
        <v>0</v>
      </c>
      <c r="E48" s="283"/>
      <c r="F48" s="327"/>
      <c r="G48" s="328"/>
      <c r="H48" s="328"/>
      <c r="I48" s="328"/>
      <c r="J48" s="328"/>
      <c r="K48" s="15"/>
      <c r="L48" s="16"/>
      <c r="M48" s="327"/>
      <c r="N48" s="328"/>
      <c r="O48" s="328"/>
      <c r="P48" s="328"/>
      <c r="Q48" s="328"/>
      <c r="R48" s="15"/>
      <c r="S48" s="16"/>
      <c r="T48" s="327"/>
      <c r="U48" s="328"/>
      <c r="V48" s="328"/>
      <c r="W48" s="328"/>
      <c r="X48" s="328"/>
      <c r="Y48" s="15"/>
      <c r="Z48" s="16"/>
      <c r="AA48" s="327"/>
      <c r="AB48" s="328"/>
      <c r="AC48" s="328"/>
      <c r="AD48" s="328"/>
      <c r="AE48" s="328"/>
      <c r="AF48" s="15"/>
      <c r="AG48" s="16"/>
      <c r="AH48" s="327"/>
      <c r="AI48" s="328"/>
      <c r="AJ48" s="328"/>
      <c r="AK48" s="328"/>
      <c r="AL48" s="328"/>
      <c r="AM48" s="15"/>
      <c r="AN48" s="16"/>
    </row>
    <row r="49" spans="1:40" ht="14.4" thickBot="1" x14ac:dyDescent="0.3">
      <c r="B49" s="275"/>
      <c r="C49" s="270" t="s">
        <v>103</v>
      </c>
      <c r="D49" s="273">
        <f t="shared" si="16"/>
        <v>0</v>
      </c>
      <c r="E49" s="284"/>
      <c r="F49" s="329"/>
      <c r="G49" s="330"/>
      <c r="H49" s="330"/>
      <c r="I49" s="330"/>
      <c r="J49" s="330"/>
      <c r="K49" s="19"/>
      <c r="L49" s="20"/>
      <c r="M49" s="329"/>
      <c r="N49" s="330"/>
      <c r="O49" s="330"/>
      <c r="P49" s="330"/>
      <c r="Q49" s="330"/>
      <c r="R49" s="19"/>
      <c r="S49" s="20"/>
      <c r="T49" s="329"/>
      <c r="U49" s="330"/>
      <c r="V49" s="330"/>
      <c r="W49" s="330"/>
      <c r="X49" s="330"/>
      <c r="Y49" s="19"/>
      <c r="Z49" s="20"/>
      <c r="AA49" s="329"/>
      <c r="AB49" s="330"/>
      <c r="AC49" s="330"/>
      <c r="AD49" s="330"/>
      <c r="AE49" s="330"/>
      <c r="AF49" s="19"/>
      <c r="AG49" s="20"/>
      <c r="AH49" s="329"/>
      <c r="AI49" s="330"/>
      <c r="AJ49" s="330"/>
      <c r="AK49" s="330"/>
      <c r="AL49" s="330"/>
      <c r="AM49" s="19"/>
      <c r="AN49" s="20"/>
    </row>
    <row r="50" spans="1:40" ht="14.4" thickTop="1" x14ac:dyDescent="0.25">
      <c r="B50" s="315"/>
      <c r="C50" s="268" t="s">
        <v>13</v>
      </c>
      <c r="D50" s="271">
        <f>SUM(F50:AN50)</f>
        <v>0</v>
      </c>
      <c r="E50" s="282"/>
      <c r="F50" s="8"/>
      <c r="G50" s="9"/>
      <c r="H50" s="9"/>
      <c r="I50" s="9"/>
      <c r="J50" s="9"/>
      <c r="K50" s="10"/>
      <c r="L50" s="11"/>
      <c r="M50" s="8"/>
      <c r="N50" s="9"/>
      <c r="O50" s="9"/>
      <c r="P50" s="9"/>
      <c r="Q50" s="9"/>
      <c r="R50" s="10"/>
      <c r="S50" s="11"/>
      <c r="T50" s="8"/>
      <c r="U50" s="9"/>
      <c r="V50" s="9"/>
      <c r="W50" s="9"/>
      <c r="X50" s="9"/>
      <c r="Y50" s="10"/>
      <c r="Z50" s="11"/>
      <c r="AA50" s="8"/>
      <c r="AB50" s="9"/>
      <c r="AC50" s="9"/>
      <c r="AD50" s="9"/>
      <c r="AE50" s="9"/>
      <c r="AF50" s="10"/>
      <c r="AG50" s="11"/>
      <c r="AH50" s="8"/>
      <c r="AI50" s="9"/>
      <c r="AJ50" s="9"/>
      <c r="AK50" s="9"/>
      <c r="AL50" s="9"/>
      <c r="AM50" s="10"/>
      <c r="AN50" s="11"/>
    </row>
    <row r="51" spans="1:40" ht="13.8" x14ac:dyDescent="0.25">
      <c r="B51" s="316"/>
      <c r="C51" s="269" t="s">
        <v>104</v>
      </c>
      <c r="D51" s="272">
        <f t="shared" ref="D51:D54" si="18">SUM(F51:AN51)</f>
        <v>0</v>
      </c>
      <c r="E51" s="283"/>
      <c r="F51" s="13"/>
      <c r="G51" s="14"/>
      <c r="H51" s="14"/>
      <c r="I51" s="14"/>
      <c r="J51" s="14"/>
      <c r="K51" s="15"/>
      <c r="L51" s="16"/>
      <c r="M51" s="13"/>
      <c r="N51" s="14"/>
      <c r="O51" s="14"/>
      <c r="P51" s="14"/>
      <c r="Q51" s="14"/>
      <c r="R51" s="15"/>
      <c r="S51" s="16"/>
      <c r="T51" s="13"/>
      <c r="U51" s="14"/>
      <c r="V51" s="14"/>
      <c r="W51" s="14"/>
      <c r="X51" s="14"/>
      <c r="Y51" s="15"/>
      <c r="Z51" s="16"/>
      <c r="AA51" s="13"/>
      <c r="AB51" s="14"/>
      <c r="AC51" s="14"/>
      <c r="AD51" s="14"/>
      <c r="AE51" s="14"/>
      <c r="AF51" s="15"/>
      <c r="AG51" s="16"/>
      <c r="AH51" s="13"/>
      <c r="AI51" s="14"/>
      <c r="AJ51" s="14"/>
      <c r="AK51" s="14"/>
      <c r="AL51" s="14"/>
      <c r="AM51" s="15"/>
      <c r="AN51" s="16"/>
    </row>
    <row r="52" spans="1:40" ht="13.8" x14ac:dyDescent="0.25">
      <c r="A52" s="276">
        <v>9</v>
      </c>
      <c r="B52" s="316" t="s">
        <v>132</v>
      </c>
      <c r="C52" s="269" t="s">
        <v>15</v>
      </c>
      <c r="D52" s="272">
        <f t="shared" si="18"/>
        <v>0</v>
      </c>
      <c r="E52" s="283">
        <f t="shared" ref="E52" si="19">SUM(D50:D54)</f>
        <v>0</v>
      </c>
      <c r="F52" s="13"/>
      <c r="G52" s="14"/>
      <c r="H52" s="14"/>
      <c r="I52" s="14"/>
      <c r="J52" s="14"/>
      <c r="K52" s="15"/>
      <c r="L52" s="16"/>
      <c r="M52" s="13"/>
      <c r="N52" s="14"/>
      <c r="O52" s="14"/>
      <c r="P52" s="14"/>
      <c r="Q52" s="14"/>
      <c r="R52" s="15"/>
      <c r="S52" s="16"/>
      <c r="T52" s="13"/>
      <c r="U52" s="14"/>
      <c r="V52" s="14"/>
      <c r="W52" s="14"/>
      <c r="X52" s="14"/>
      <c r="Y52" s="15"/>
      <c r="Z52" s="16"/>
      <c r="AA52" s="13"/>
      <c r="AB52" s="14"/>
      <c r="AC52" s="14"/>
      <c r="AD52" s="14"/>
      <c r="AE52" s="14"/>
      <c r="AF52" s="15"/>
      <c r="AG52" s="16"/>
      <c r="AH52" s="13"/>
      <c r="AI52" s="14"/>
      <c r="AJ52" s="14"/>
      <c r="AK52" s="14"/>
      <c r="AL52" s="14"/>
      <c r="AM52" s="15"/>
      <c r="AN52" s="16"/>
    </row>
    <row r="53" spans="1:40" ht="13.8" x14ac:dyDescent="0.25">
      <c r="B53" s="316" t="s">
        <v>87</v>
      </c>
      <c r="C53" s="269" t="s">
        <v>16</v>
      </c>
      <c r="D53" s="272">
        <f t="shared" si="18"/>
        <v>0</v>
      </c>
      <c r="E53" s="283"/>
      <c r="F53" s="13"/>
      <c r="G53" s="14"/>
      <c r="H53" s="14"/>
      <c r="I53" s="14"/>
      <c r="J53" s="14"/>
      <c r="K53" s="15"/>
      <c r="L53" s="16"/>
      <c r="M53" s="13"/>
      <c r="N53" s="14"/>
      <c r="O53" s="14"/>
      <c r="P53" s="14"/>
      <c r="Q53" s="14"/>
      <c r="R53" s="15"/>
      <c r="S53" s="16"/>
      <c r="T53" s="13"/>
      <c r="U53" s="14"/>
      <c r="V53" s="14"/>
      <c r="W53" s="14"/>
      <c r="X53" s="14"/>
      <c r="Y53" s="15"/>
      <c r="Z53" s="16"/>
      <c r="AA53" s="13"/>
      <c r="AB53" s="14"/>
      <c r="AC53" s="14"/>
      <c r="AD53" s="14"/>
      <c r="AE53" s="14"/>
      <c r="AF53" s="15"/>
      <c r="AG53" s="16"/>
      <c r="AH53" s="13"/>
      <c r="AI53" s="14"/>
      <c r="AJ53" s="14"/>
      <c r="AK53" s="14"/>
      <c r="AL53" s="14"/>
      <c r="AM53" s="15"/>
      <c r="AN53" s="16"/>
    </row>
    <row r="54" spans="1:40" ht="14.4" thickBot="1" x14ac:dyDescent="0.3">
      <c r="B54" s="317"/>
      <c r="C54" s="270" t="s">
        <v>103</v>
      </c>
      <c r="D54" s="273">
        <f t="shared" si="18"/>
        <v>0</v>
      </c>
      <c r="E54" s="284"/>
      <c r="F54" s="17"/>
      <c r="G54" s="18"/>
      <c r="H54" s="18"/>
      <c r="I54" s="18"/>
      <c r="J54" s="18"/>
      <c r="K54" s="19"/>
      <c r="L54" s="20"/>
      <c r="M54" s="17"/>
      <c r="N54" s="18"/>
      <c r="O54" s="18"/>
      <c r="P54" s="18"/>
      <c r="Q54" s="18"/>
      <c r="R54" s="19"/>
      <c r="S54" s="20"/>
      <c r="T54" s="17"/>
      <c r="U54" s="18"/>
      <c r="V54" s="18"/>
      <c r="W54" s="18"/>
      <c r="X54" s="18"/>
      <c r="Y54" s="19"/>
      <c r="Z54" s="20"/>
      <c r="AA54" s="17"/>
      <c r="AB54" s="18"/>
      <c r="AC54" s="18"/>
      <c r="AD54" s="18"/>
      <c r="AE54" s="18"/>
      <c r="AF54" s="19"/>
      <c r="AG54" s="20"/>
      <c r="AH54" s="17"/>
      <c r="AI54" s="18"/>
      <c r="AJ54" s="18"/>
      <c r="AK54" s="18"/>
      <c r="AL54" s="18"/>
      <c r="AM54" s="19"/>
      <c r="AN54" s="20"/>
    </row>
    <row r="55" spans="1:40" ht="14.4" thickTop="1" x14ac:dyDescent="0.25">
      <c r="B55" s="315"/>
      <c r="C55" s="268" t="s">
        <v>13</v>
      </c>
      <c r="D55" s="271">
        <f>SUM(F55:AN55)</f>
        <v>0</v>
      </c>
      <c r="E55" s="282"/>
      <c r="F55" s="8"/>
      <c r="G55" s="9"/>
      <c r="H55" s="9"/>
      <c r="I55" s="9"/>
      <c r="J55" s="9"/>
      <c r="K55" s="10"/>
      <c r="L55" s="11"/>
      <c r="M55" s="8"/>
      <c r="N55" s="9"/>
      <c r="O55" s="9"/>
      <c r="P55" s="9"/>
      <c r="Q55" s="9"/>
      <c r="R55" s="10"/>
      <c r="S55" s="11"/>
      <c r="T55" s="8"/>
      <c r="U55" s="9"/>
      <c r="V55" s="9"/>
      <c r="W55" s="9"/>
      <c r="X55" s="9"/>
      <c r="Y55" s="10"/>
      <c r="Z55" s="11"/>
      <c r="AA55" s="8"/>
      <c r="AB55" s="9"/>
      <c r="AC55" s="9"/>
      <c r="AD55" s="9"/>
      <c r="AE55" s="9"/>
      <c r="AF55" s="10"/>
      <c r="AG55" s="11"/>
      <c r="AH55" s="8"/>
      <c r="AI55" s="9"/>
      <c r="AJ55" s="9"/>
      <c r="AK55" s="9"/>
      <c r="AL55" s="9"/>
      <c r="AM55" s="10"/>
      <c r="AN55" s="11"/>
    </row>
    <row r="56" spans="1:40" ht="13.8" x14ac:dyDescent="0.25">
      <c r="B56" s="316"/>
      <c r="C56" s="269" t="s">
        <v>104</v>
      </c>
      <c r="D56" s="272">
        <f t="shared" ref="D56:D59" si="20">SUM(F56:AN56)</f>
        <v>0</v>
      </c>
      <c r="E56" s="283"/>
      <c r="F56" s="13"/>
      <c r="G56" s="14"/>
      <c r="H56" s="14"/>
      <c r="I56" s="14"/>
      <c r="J56" s="14"/>
      <c r="K56" s="15"/>
      <c r="L56" s="16"/>
      <c r="M56" s="13"/>
      <c r="N56" s="14"/>
      <c r="O56" s="14"/>
      <c r="P56" s="14"/>
      <c r="Q56" s="14"/>
      <c r="R56" s="15"/>
      <c r="S56" s="16"/>
      <c r="T56" s="13"/>
      <c r="U56" s="14"/>
      <c r="V56" s="14"/>
      <c r="W56" s="14"/>
      <c r="X56" s="14"/>
      <c r="Y56" s="15"/>
      <c r="Z56" s="16"/>
      <c r="AA56" s="13"/>
      <c r="AB56" s="14"/>
      <c r="AC56" s="14"/>
      <c r="AD56" s="14"/>
      <c r="AE56" s="14"/>
      <c r="AF56" s="15"/>
      <c r="AG56" s="16"/>
      <c r="AH56" s="13"/>
      <c r="AI56" s="14"/>
      <c r="AJ56" s="14"/>
      <c r="AK56" s="14"/>
      <c r="AL56" s="14"/>
      <c r="AM56" s="15"/>
      <c r="AN56" s="16"/>
    </row>
    <row r="57" spans="1:40" ht="13.8" x14ac:dyDescent="0.25">
      <c r="A57" s="276">
        <v>10</v>
      </c>
      <c r="B57" s="316" t="s">
        <v>133</v>
      </c>
      <c r="C57" s="269" t="s">
        <v>15</v>
      </c>
      <c r="D57" s="272">
        <f t="shared" si="20"/>
        <v>0</v>
      </c>
      <c r="E57" s="283">
        <f t="shared" ref="E57" si="21">SUM(D55:D59)</f>
        <v>0</v>
      </c>
      <c r="F57" s="13"/>
      <c r="G57" s="14"/>
      <c r="H57" s="14"/>
      <c r="I57" s="14"/>
      <c r="J57" s="14"/>
      <c r="K57" s="15"/>
      <c r="L57" s="16"/>
      <c r="M57" s="13"/>
      <c r="N57" s="14"/>
      <c r="O57" s="14"/>
      <c r="P57" s="14"/>
      <c r="Q57" s="14"/>
      <c r="R57" s="15"/>
      <c r="S57" s="16"/>
      <c r="T57" s="13"/>
      <c r="U57" s="14"/>
      <c r="V57" s="14"/>
      <c r="W57" s="14"/>
      <c r="X57" s="14"/>
      <c r="Y57" s="15"/>
      <c r="Z57" s="16"/>
      <c r="AA57" s="13"/>
      <c r="AB57" s="14"/>
      <c r="AC57" s="14"/>
      <c r="AD57" s="14"/>
      <c r="AE57" s="14"/>
      <c r="AF57" s="15"/>
      <c r="AG57" s="16"/>
      <c r="AH57" s="13"/>
      <c r="AI57" s="14"/>
      <c r="AJ57" s="14"/>
      <c r="AK57" s="14"/>
      <c r="AL57" s="14"/>
      <c r="AM57" s="15"/>
      <c r="AN57" s="16"/>
    </row>
    <row r="58" spans="1:40" ht="13.8" x14ac:dyDescent="0.25">
      <c r="B58" s="316" t="s">
        <v>87</v>
      </c>
      <c r="C58" s="269" t="s">
        <v>16</v>
      </c>
      <c r="D58" s="272">
        <f t="shared" si="20"/>
        <v>0</v>
      </c>
      <c r="E58" s="283"/>
      <c r="F58" s="13"/>
      <c r="G58" s="14"/>
      <c r="H58" s="14"/>
      <c r="I58" s="14"/>
      <c r="J58" s="14"/>
      <c r="K58" s="15"/>
      <c r="L58" s="16"/>
      <c r="M58" s="13"/>
      <c r="N58" s="14"/>
      <c r="O58" s="14"/>
      <c r="P58" s="14"/>
      <c r="Q58" s="14"/>
      <c r="R58" s="15"/>
      <c r="S58" s="16"/>
      <c r="T58" s="13"/>
      <c r="U58" s="14"/>
      <c r="V58" s="14"/>
      <c r="W58" s="14"/>
      <c r="X58" s="14"/>
      <c r="Y58" s="15"/>
      <c r="Z58" s="16"/>
      <c r="AA58" s="13"/>
      <c r="AB58" s="14"/>
      <c r="AC58" s="14"/>
      <c r="AD58" s="14"/>
      <c r="AE58" s="14"/>
      <c r="AF58" s="15"/>
      <c r="AG58" s="16"/>
      <c r="AH58" s="13"/>
      <c r="AI58" s="14"/>
      <c r="AJ58" s="14"/>
      <c r="AK58" s="14"/>
      <c r="AL58" s="14"/>
      <c r="AM58" s="15"/>
      <c r="AN58" s="16"/>
    </row>
    <row r="59" spans="1:40" ht="14.4" thickBot="1" x14ac:dyDescent="0.3">
      <c r="B59" s="317"/>
      <c r="C59" s="270" t="s">
        <v>103</v>
      </c>
      <c r="D59" s="273">
        <f t="shared" si="20"/>
        <v>0</v>
      </c>
      <c r="E59" s="284"/>
      <c r="F59" s="17"/>
      <c r="G59" s="18"/>
      <c r="H59" s="18"/>
      <c r="I59" s="18"/>
      <c r="J59" s="18"/>
      <c r="K59" s="19"/>
      <c r="L59" s="20"/>
      <c r="M59" s="17"/>
      <c r="N59" s="18"/>
      <c r="O59" s="18"/>
      <c r="P59" s="18"/>
      <c r="Q59" s="18"/>
      <c r="R59" s="19"/>
      <c r="S59" s="20"/>
      <c r="T59" s="17"/>
      <c r="U59" s="18"/>
      <c r="V59" s="18"/>
      <c r="W59" s="18"/>
      <c r="X59" s="18"/>
      <c r="Y59" s="19"/>
      <c r="Z59" s="20"/>
      <c r="AA59" s="17"/>
      <c r="AB59" s="18"/>
      <c r="AC59" s="18"/>
      <c r="AD59" s="18"/>
      <c r="AE59" s="18"/>
      <c r="AF59" s="19"/>
      <c r="AG59" s="20"/>
      <c r="AH59" s="17"/>
      <c r="AI59" s="18"/>
      <c r="AJ59" s="18"/>
      <c r="AK59" s="18"/>
      <c r="AL59" s="18"/>
      <c r="AM59" s="19"/>
      <c r="AN59" s="20"/>
    </row>
    <row r="60" spans="1:40" ht="13.8" thickTop="1" x14ac:dyDescent="0.25"/>
  </sheetData>
  <mergeCells count="5">
    <mergeCell ref="F1:L1"/>
    <mergeCell ref="M1:S1"/>
    <mergeCell ref="T1:Z1"/>
    <mergeCell ref="AA1:AG1"/>
    <mergeCell ref="AH1:AN1"/>
  </mergeCells>
  <conditionalFormatting sqref="A1:AN4 A65:AN1048576 AO1:XFD1048576">
    <cfRule type="cellIs" dxfId="601" priority="1344" operator="equal">
      <formula>0</formula>
    </cfRule>
  </conditionalFormatting>
  <conditionalFormatting sqref="B6:C6 B5">
    <cfRule type="cellIs" dxfId="600" priority="1341" operator="equal">
      <formula>0</formula>
    </cfRule>
  </conditionalFormatting>
  <conditionalFormatting sqref="E5:E6 D5">
    <cfRule type="cellIs" dxfId="599" priority="1342" operator="equal">
      <formula>0</formula>
    </cfRule>
  </conditionalFormatting>
  <conditionalFormatting sqref="B8">
    <cfRule type="cellIs" dxfId="598" priority="1339" operator="equal">
      <formula>0</formula>
    </cfRule>
  </conditionalFormatting>
  <conditionalFormatting sqref="E8">
    <cfRule type="cellIs" dxfId="597" priority="1340" operator="equal">
      <formula>0</formula>
    </cfRule>
  </conditionalFormatting>
  <conditionalFormatting sqref="B7">
    <cfRule type="cellIs" dxfId="596" priority="1336" operator="equal">
      <formula>0</formula>
    </cfRule>
  </conditionalFormatting>
  <conditionalFormatting sqref="E7">
    <cfRule type="cellIs" dxfId="595" priority="1338" operator="equal">
      <formula>0</formula>
    </cfRule>
  </conditionalFormatting>
  <conditionalFormatting sqref="B9:C9">
    <cfRule type="cellIs" dxfId="594" priority="1334" operator="equal">
      <formula>0</formula>
    </cfRule>
  </conditionalFormatting>
  <conditionalFormatting sqref="E9">
    <cfRule type="cellIs" dxfId="593" priority="1335" operator="equal">
      <formula>0</formula>
    </cfRule>
  </conditionalFormatting>
  <conditionalFormatting sqref="C5">
    <cfRule type="cellIs" dxfId="592" priority="1331" operator="equal">
      <formula>0</formula>
    </cfRule>
  </conditionalFormatting>
  <conditionalFormatting sqref="C7:C8">
    <cfRule type="cellIs" dxfId="591" priority="1330" operator="equal">
      <formula>0</formula>
    </cfRule>
  </conditionalFormatting>
  <conditionalFormatting sqref="B11:C11 B10">
    <cfRule type="cellIs" dxfId="590" priority="1318" operator="equal">
      <formula>0</formula>
    </cfRule>
  </conditionalFormatting>
  <conditionalFormatting sqref="E10:E11 D10">
    <cfRule type="cellIs" dxfId="589" priority="1319" operator="equal">
      <formula>0</formula>
    </cfRule>
  </conditionalFormatting>
  <conditionalFormatting sqref="B13">
    <cfRule type="cellIs" dxfId="588" priority="1316" operator="equal">
      <formula>0</formula>
    </cfRule>
  </conditionalFormatting>
  <conditionalFormatting sqref="E13">
    <cfRule type="cellIs" dxfId="587" priority="1317" operator="equal">
      <formula>0</formula>
    </cfRule>
  </conditionalFormatting>
  <conditionalFormatting sqref="E18">
    <cfRule type="cellIs" dxfId="586" priority="1307" operator="equal">
      <formula>0</formula>
    </cfRule>
  </conditionalFormatting>
  <conditionalFormatting sqref="E12">
    <cfRule type="cellIs" dxfId="585" priority="1315" operator="equal">
      <formula>0</formula>
    </cfRule>
  </conditionalFormatting>
  <conditionalFormatting sqref="B14:C14">
    <cfRule type="cellIs" dxfId="584" priority="1312" operator="equal">
      <formula>0</formula>
    </cfRule>
  </conditionalFormatting>
  <conditionalFormatting sqref="E14">
    <cfRule type="cellIs" dxfId="583" priority="1313" operator="equal">
      <formula>0</formula>
    </cfRule>
  </conditionalFormatting>
  <conditionalFormatting sqref="C10">
    <cfRule type="cellIs" dxfId="582" priority="1311" operator="equal">
      <formula>0</formula>
    </cfRule>
  </conditionalFormatting>
  <conditionalFormatting sqref="C12:C13">
    <cfRule type="cellIs" dxfId="581" priority="1310" operator="equal">
      <formula>0</formula>
    </cfRule>
  </conditionalFormatting>
  <conditionalFormatting sqref="C16">
    <cfRule type="cellIs" dxfId="580" priority="1308" operator="equal">
      <formula>0</formula>
    </cfRule>
  </conditionalFormatting>
  <conditionalFormatting sqref="E15:E16 D15">
    <cfRule type="cellIs" dxfId="579" priority="1309" operator="equal">
      <formula>0</formula>
    </cfRule>
  </conditionalFormatting>
  <conditionalFormatting sqref="E17">
    <cfRule type="cellIs" dxfId="578" priority="1305" operator="equal">
      <formula>0</formula>
    </cfRule>
  </conditionalFormatting>
  <conditionalFormatting sqref="C19">
    <cfRule type="cellIs" dxfId="577" priority="1302" operator="equal">
      <formula>0</formula>
    </cfRule>
  </conditionalFormatting>
  <conditionalFormatting sqref="E19">
    <cfRule type="cellIs" dxfId="576" priority="1303" operator="equal">
      <formula>0</formula>
    </cfRule>
  </conditionalFormatting>
  <conditionalFormatting sqref="C15">
    <cfRule type="cellIs" dxfId="575" priority="1301" operator="equal">
      <formula>0</formula>
    </cfRule>
  </conditionalFormatting>
  <conditionalFormatting sqref="C17:C18">
    <cfRule type="cellIs" dxfId="574" priority="1300" operator="equal">
      <formula>0</formula>
    </cfRule>
  </conditionalFormatting>
  <conditionalFormatting sqref="C21">
    <cfRule type="cellIs" dxfId="573" priority="1298" operator="equal">
      <formula>0</formula>
    </cfRule>
  </conditionalFormatting>
  <conditionalFormatting sqref="E20:E21 D20">
    <cfRule type="cellIs" dxfId="572" priority="1299" operator="equal">
      <formula>0</formula>
    </cfRule>
  </conditionalFormatting>
  <conditionalFormatting sqref="E23">
    <cfRule type="cellIs" dxfId="571" priority="1297" operator="equal">
      <formula>0</formula>
    </cfRule>
  </conditionalFormatting>
  <conditionalFormatting sqref="E22">
    <cfRule type="cellIs" dxfId="570" priority="1295" operator="equal">
      <formula>0</formula>
    </cfRule>
  </conditionalFormatting>
  <conditionalFormatting sqref="C24">
    <cfRule type="cellIs" dxfId="569" priority="1292" operator="equal">
      <formula>0</formula>
    </cfRule>
  </conditionalFormatting>
  <conditionalFormatting sqref="E24">
    <cfRule type="cellIs" dxfId="568" priority="1293" operator="equal">
      <formula>0</formula>
    </cfRule>
  </conditionalFormatting>
  <conditionalFormatting sqref="C20">
    <cfRule type="cellIs" dxfId="567" priority="1291" operator="equal">
      <formula>0</formula>
    </cfRule>
  </conditionalFormatting>
  <conditionalFormatting sqref="C22:C23">
    <cfRule type="cellIs" dxfId="566" priority="1290" operator="equal">
      <formula>0</formula>
    </cfRule>
  </conditionalFormatting>
  <conditionalFormatting sqref="C26">
    <cfRule type="cellIs" dxfId="565" priority="1288" operator="equal">
      <formula>0</formula>
    </cfRule>
  </conditionalFormatting>
  <conditionalFormatting sqref="E25:E26 D25">
    <cfRule type="cellIs" dxfId="564" priority="1289" operator="equal">
      <formula>0</formula>
    </cfRule>
  </conditionalFormatting>
  <conditionalFormatting sqref="E28">
    <cfRule type="cellIs" dxfId="563" priority="1287" operator="equal">
      <formula>0</formula>
    </cfRule>
  </conditionalFormatting>
  <conditionalFormatting sqref="E27">
    <cfRule type="cellIs" dxfId="562" priority="1285" operator="equal">
      <formula>0</formula>
    </cfRule>
  </conditionalFormatting>
  <conditionalFormatting sqref="C29">
    <cfRule type="cellIs" dxfId="561" priority="1282" operator="equal">
      <formula>0</formula>
    </cfRule>
  </conditionalFormatting>
  <conditionalFormatting sqref="E29">
    <cfRule type="cellIs" dxfId="560" priority="1283" operator="equal">
      <formula>0</formula>
    </cfRule>
  </conditionalFormatting>
  <conditionalFormatting sqref="C25">
    <cfRule type="cellIs" dxfId="559" priority="1281" operator="equal">
      <formula>0</formula>
    </cfRule>
  </conditionalFormatting>
  <conditionalFormatting sqref="C27:C28">
    <cfRule type="cellIs" dxfId="558" priority="1280" operator="equal">
      <formula>0</formula>
    </cfRule>
  </conditionalFormatting>
  <conditionalFormatting sqref="C31">
    <cfRule type="cellIs" dxfId="557" priority="1278" operator="equal">
      <formula>0</formula>
    </cfRule>
  </conditionalFormatting>
  <conditionalFormatting sqref="E30:E31 D30">
    <cfRule type="cellIs" dxfId="556" priority="1279" operator="equal">
      <formula>0</formula>
    </cfRule>
  </conditionalFormatting>
  <conditionalFormatting sqref="E33">
    <cfRule type="cellIs" dxfId="555" priority="1277" operator="equal">
      <formula>0</formula>
    </cfRule>
  </conditionalFormatting>
  <conditionalFormatting sqref="E32">
    <cfRule type="cellIs" dxfId="554" priority="1275" operator="equal">
      <formula>0</formula>
    </cfRule>
  </conditionalFormatting>
  <conditionalFormatting sqref="C34">
    <cfRule type="cellIs" dxfId="553" priority="1272" operator="equal">
      <formula>0</formula>
    </cfRule>
  </conditionalFormatting>
  <conditionalFormatting sqref="E34">
    <cfRule type="cellIs" dxfId="552" priority="1273" operator="equal">
      <formula>0</formula>
    </cfRule>
  </conditionalFormatting>
  <conditionalFormatting sqref="C30">
    <cfRule type="cellIs" dxfId="551" priority="1271" operator="equal">
      <formula>0</formula>
    </cfRule>
  </conditionalFormatting>
  <conditionalFormatting sqref="C32:C33">
    <cfRule type="cellIs" dxfId="550" priority="1270" operator="equal">
      <formula>0</formula>
    </cfRule>
  </conditionalFormatting>
  <conditionalFormatting sqref="C36">
    <cfRule type="cellIs" dxfId="549" priority="1268" operator="equal">
      <formula>0</formula>
    </cfRule>
  </conditionalFormatting>
  <conditionalFormatting sqref="E35:E36 D35">
    <cfRule type="cellIs" dxfId="548" priority="1269" operator="equal">
      <formula>0</formula>
    </cfRule>
  </conditionalFormatting>
  <conditionalFormatting sqref="E38">
    <cfRule type="cellIs" dxfId="547" priority="1267" operator="equal">
      <formula>0</formula>
    </cfRule>
  </conditionalFormatting>
  <conditionalFormatting sqref="E37">
    <cfRule type="cellIs" dxfId="546" priority="1265" operator="equal">
      <formula>0</formula>
    </cfRule>
  </conditionalFormatting>
  <conditionalFormatting sqref="C39">
    <cfRule type="cellIs" dxfId="545" priority="1262" operator="equal">
      <formula>0</formula>
    </cfRule>
  </conditionalFormatting>
  <conditionalFormatting sqref="E39">
    <cfRule type="cellIs" dxfId="544" priority="1263" operator="equal">
      <formula>0</formula>
    </cfRule>
  </conditionalFormatting>
  <conditionalFormatting sqref="C35">
    <cfRule type="cellIs" dxfId="543" priority="1261" operator="equal">
      <formula>0</formula>
    </cfRule>
  </conditionalFormatting>
  <conditionalFormatting sqref="C37:C38">
    <cfRule type="cellIs" dxfId="542" priority="1260" operator="equal">
      <formula>0</formula>
    </cfRule>
  </conditionalFormatting>
  <conditionalFormatting sqref="C41">
    <cfRule type="cellIs" dxfId="541" priority="1258" operator="equal">
      <formula>0</formula>
    </cfRule>
  </conditionalFormatting>
  <conditionalFormatting sqref="E40:E41 D40">
    <cfRule type="cellIs" dxfId="540" priority="1259" operator="equal">
      <formula>0</formula>
    </cfRule>
  </conditionalFormatting>
  <conditionalFormatting sqref="E43">
    <cfRule type="cellIs" dxfId="539" priority="1257" operator="equal">
      <formula>0</formula>
    </cfRule>
  </conditionalFormatting>
  <conditionalFormatting sqref="E42">
    <cfRule type="cellIs" dxfId="538" priority="1255" operator="equal">
      <formula>0</formula>
    </cfRule>
  </conditionalFormatting>
  <conditionalFormatting sqref="C44">
    <cfRule type="cellIs" dxfId="537" priority="1252" operator="equal">
      <formula>0</formula>
    </cfRule>
  </conditionalFormatting>
  <conditionalFormatting sqref="E44">
    <cfRule type="cellIs" dxfId="536" priority="1253" operator="equal">
      <formula>0</formula>
    </cfRule>
  </conditionalFormatting>
  <conditionalFormatting sqref="C40">
    <cfRule type="cellIs" dxfId="535" priority="1251" operator="equal">
      <formula>0</formula>
    </cfRule>
  </conditionalFormatting>
  <conditionalFormatting sqref="C42:C43">
    <cfRule type="cellIs" dxfId="534" priority="1250" operator="equal">
      <formula>0</formula>
    </cfRule>
  </conditionalFormatting>
  <conditionalFormatting sqref="C51">
    <cfRule type="cellIs" dxfId="533" priority="1248" operator="equal">
      <formula>0</formula>
    </cfRule>
  </conditionalFormatting>
  <conditionalFormatting sqref="E50:E51 D50">
    <cfRule type="cellIs" dxfId="532" priority="1249" operator="equal">
      <formula>0</formula>
    </cfRule>
  </conditionalFormatting>
  <conditionalFormatting sqref="B58">
    <cfRule type="cellIs" dxfId="531" priority="1046" operator="equal">
      <formula>0</formula>
    </cfRule>
  </conditionalFormatting>
  <conditionalFormatting sqref="E53">
    <cfRule type="cellIs" dxfId="530" priority="1247" operator="equal">
      <formula>0</formula>
    </cfRule>
  </conditionalFormatting>
  <conditionalFormatting sqref="B48">
    <cfRule type="cellIs" dxfId="529" priority="1044" operator="equal">
      <formula>0</formula>
    </cfRule>
  </conditionalFormatting>
  <conditionalFormatting sqref="E52">
    <cfRule type="cellIs" dxfId="528" priority="1245" operator="equal">
      <formula>0</formula>
    </cfRule>
  </conditionalFormatting>
  <conditionalFormatting sqref="C54">
    <cfRule type="cellIs" dxfId="527" priority="1242" operator="equal">
      <formula>0</formula>
    </cfRule>
  </conditionalFormatting>
  <conditionalFormatting sqref="E54">
    <cfRule type="cellIs" dxfId="526" priority="1243" operator="equal">
      <formula>0</formula>
    </cfRule>
  </conditionalFormatting>
  <conditionalFormatting sqref="C50">
    <cfRule type="cellIs" dxfId="525" priority="1241" operator="equal">
      <formula>0</formula>
    </cfRule>
  </conditionalFormatting>
  <conditionalFormatting sqref="C52:C53">
    <cfRule type="cellIs" dxfId="524" priority="1240" operator="equal">
      <formula>0</formula>
    </cfRule>
  </conditionalFormatting>
  <conditionalFormatting sqref="C56">
    <cfRule type="cellIs" dxfId="523" priority="1238" operator="equal">
      <formula>0</formula>
    </cfRule>
  </conditionalFormatting>
  <conditionalFormatting sqref="E55:E56 D55">
    <cfRule type="cellIs" dxfId="522" priority="1239" operator="equal">
      <formula>0</formula>
    </cfRule>
  </conditionalFormatting>
  <conditionalFormatting sqref="E58">
    <cfRule type="cellIs" dxfId="521" priority="1237" operator="equal">
      <formula>0</formula>
    </cfRule>
  </conditionalFormatting>
  <conditionalFormatting sqref="E57">
    <cfRule type="cellIs" dxfId="520" priority="1235" operator="equal">
      <formula>0</formula>
    </cfRule>
  </conditionalFormatting>
  <conditionalFormatting sqref="C59">
    <cfRule type="cellIs" dxfId="519" priority="1232" operator="equal">
      <formula>0</formula>
    </cfRule>
  </conditionalFormatting>
  <conditionalFormatting sqref="E59">
    <cfRule type="cellIs" dxfId="518" priority="1233" operator="equal">
      <formula>0</formula>
    </cfRule>
  </conditionalFormatting>
  <conditionalFormatting sqref="C55">
    <cfRule type="cellIs" dxfId="517" priority="1231" operator="equal">
      <formula>0</formula>
    </cfRule>
  </conditionalFormatting>
  <conditionalFormatting sqref="C57:C58">
    <cfRule type="cellIs" dxfId="516" priority="1230" operator="equal">
      <formula>0</formula>
    </cfRule>
  </conditionalFormatting>
  <conditionalFormatting sqref="C46">
    <cfRule type="cellIs" dxfId="515" priority="1228" operator="equal">
      <formula>0</formula>
    </cfRule>
  </conditionalFormatting>
  <conditionalFormatting sqref="E45:E46 D45">
    <cfRule type="cellIs" dxfId="514" priority="1229" operator="equal">
      <formula>0</formula>
    </cfRule>
  </conditionalFormatting>
  <conditionalFormatting sqref="E48">
    <cfRule type="cellIs" dxfId="513" priority="1227" operator="equal">
      <formula>0</formula>
    </cfRule>
  </conditionalFormatting>
  <conditionalFormatting sqref="E47">
    <cfRule type="cellIs" dxfId="512" priority="1225" operator="equal">
      <formula>0</formula>
    </cfRule>
  </conditionalFormatting>
  <conditionalFormatting sqref="C49">
    <cfRule type="cellIs" dxfId="511" priority="1222" operator="equal">
      <formula>0</formula>
    </cfRule>
  </conditionalFormatting>
  <conditionalFormatting sqref="E49">
    <cfRule type="cellIs" dxfId="510" priority="1223" operator="equal">
      <formula>0</formula>
    </cfRule>
  </conditionalFormatting>
  <conditionalFormatting sqref="C45">
    <cfRule type="cellIs" dxfId="509" priority="1221" operator="equal">
      <formula>0</formula>
    </cfRule>
  </conditionalFormatting>
  <conditionalFormatting sqref="C47:C48">
    <cfRule type="cellIs" dxfId="508" priority="1220" operator="equal">
      <formula>0</formula>
    </cfRule>
  </conditionalFormatting>
  <conditionalFormatting sqref="B15:B16 B20:B21 B25:B26 B30:B31 B35:B36 B40:B41 B50:B51 B55:B56 B45:B46">
    <cfRule type="cellIs" dxfId="507" priority="1219" operator="equal">
      <formula>0</formula>
    </cfRule>
  </conditionalFormatting>
  <conditionalFormatting sqref="B47">
    <cfRule type="cellIs" dxfId="506" priority="1217" operator="equal">
      <formula>0</formula>
    </cfRule>
  </conditionalFormatting>
  <conditionalFormatting sqref="B19 B24 B29 B34 B39 B44 B54 B59 B49">
    <cfRule type="cellIs" dxfId="505" priority="1216" operator="equal">
      <formula>0</formula>
    </cfRule>
  </conditionalFormatting>
  <conditionalFormatting sqref="B53">
    <cfRule type="cellIs" dxfId="504" priority="1045" operator="equal">
      <formula>0</formula>
    </cfRule>
  </conditionalFormatting>
  <conditionalFormatting sqref="B38">
    <cfRule type="cellIs" dxfId="503" priority="1039" operator="equal">
      <formula>0</formula>
    </cfRule>
  </conditionalFormatting>
  <conditionalFormatting sqref="B43">
    <cfRule type="cellIs" dxfId="502" priority="1038" operator="equal">
      <formula>0</formula>
    </cfRule>
  </conditionalFormatting>
  <conditionalFormatting sqref="B18">
    <cfRule type="cellIs" dxfId="501" priority="1043" operator="equal">
      <formula>0</formula>
    </cfRule>
  </conditionalFormatting>
  <conditionalFormatting sqref="B23">
    <cfRule type="cellIs" dxfId="500" priority="1042" operator="equal">
      <formula>0</formula>
    </cfRule>
  </conditionalFormatting>
  <conditionalFormatting sqref="B28">
    <cfRule type="cellIs" dxfId="499" priority="1041" operator="equal">
      <formula>0</formula>
    </cfRule>
  </conditionalFormatting>
  <conditionalFormatting sqref="B33">
    <cfRule type="cellIs" dxfId="498" priority="1040" operator="equal">
      <formula>0</formula>
    </cfRule>
  </conditionalFormatting>
  <conditionalFormatting sqref="F13:I13 K13:L13">
    <cfRule type="cellIs" dxfId="497" priority="696" operator="equal">
      <formula>0</formula>
    </cfRule>
  </conditionalFormatting>
  <conditionalFormatting sqref="F12:I12 K12:L12">
    <cfRule type="cellIs" dxfId="496" priority="695" operator="equal">
      <formula>0</formula>
    </cfRule>
  </conditionalFormatting>
  <conditionalFormatting sqref="F15:I16 K15:L16">
    <cfRule type="cellIs" dxfId="495" priority="693" operator="equal">
      <formula>0</formula>
    </cfRule>
  </conditionalFormatting>
  <conditionalFormatting sqref="F14:I14 K14:L14">
    <cfRule type="cellIs" dxfId="494" priority="694" operator="equal">
      <formula>0</formula>
    </cfRule>
  </conditionalFormatting>
  <conditionalFormatting sqref="F7:L7">
    <cfRule type="cellIs" dxfId="493" priority="671" operator="equal">
      <formula>0</formula>
    </cfRule>
  </conditionalFormatting>
  <conditionalFormatting sqref="F9:L9">
    <cfRule type="cellIs" dxfId="492" priority="670" operator="equal">
      <formula>0</formula>
    </cfRule>
  </conditionalFormatting>
  <conditionalFormatting sqref="J12">
    <cfRule type="cellIs" dxfId="491" priority="651" operator="equal">
      <formula>0</formula>
    </cfRule>
  </conditionalFormatting>
  <conditionalFormatting sqref="J14">
    <cfRule type="cellIs" dxfId="490" priority="650" operator="equal">
      <formula>0</formula>
    </cfRule>
  </conditionalFormatting>
  <conditionalFormatting sqref="J25:J26">
    <cfRule type="cellIs" dxfId="489" priority="649" operator="equal">
      <formula>0</formula>
    </cfRule>
  </conditionalFormatting>
  <conditionalFormatting sqref="J28">
    <cfRule type="cellIs" dxfId="488" priority="648" operator="equal">
      <formula>0</formula>
    </cfRule>
  </conditionalFormatting>
  <conditionalFormatting sqref="J27">
    <cfRule type="cellIs" dxfId="487" priority="647" operator="equal">
      <formula>0</formula>
    </cfRule>
  </conditionalFormatting>
  <conditionalFormatting sqref="J29">
    <cfRule type="cellIs" dxfId="486" priority="646" operator="equal">
      <formula>0</formula>
    </cfRule>
  </conditionalFormatting>
  <conditionalFormatting sqref="J30:J31">
    <cfRule type="cellIs" dxfId="485" priority="645" operator="equal">
      <formula>0</formula>
    </cfRule>
  </conditionalFormatting>
  <conditionalFormatting sqref="J33">
    <cfRule type="cellIs" dxfId="484" priority="644" operator="equal">
      <formula>0</formula>
    </cfRule>
  </conditionalFormatting>
  <conditionalFormatting sqref="J20:J21">
    <cfRule type="cellIs" dxfId="483" priority="629" operator="equal">
      <formula>0</formula>
    </cfRule>
  </conditionalFormatting>
  <conditionalFormatting sqref="J53">
    <cfRule type="cellIs" dxfId="482" priority="624" operator="equal">
      <formula>0</formula>
    </cfRule>
  </conditionalFormatting>
  <conditionalFormatting sqref="J52">
    <cfRule type="cellIs" dxfId="481" priority="623" operator="equal">
      <formula>0</formula>
    </cfRule>
  </conditionalFormatting>
  <conditionalFormatting sqref="J54">
    <cfRule type="cellIs" dxfId="480" priority="622" operator="equal">
      <formula>0</formula>
    </cfRule>
  </conditionalFormatting>
  <conditionalFormatting sqref="J55:J56">
    <cfRule type="cellIs" dxfId="479" priority="621" operator="equal">
      <formula>0</formula>
    </cfRule>
  </conditionalFormatting>
  <conditionalFormatting sqref="J18">
    <cfRule type="cellIs" dxfId="478" priority="616" operator="equal">
      <formula>0</formula>
    </cfRule>
  </conditionalFormatting>
  <conditionalFormatting sqref="J17">
    <cfRule type="cellIs" dxfId="477" priority="615" operator="equal">
      <formula>0</formula>
    </cfRule>
  </conditionalFormatting>
  <conditionalFormatting sqref="J19">
    <cfRule type="cellIs" dxfId="476" priority="614" operator="equal">
      <formula>0</formula>
    </cfRule>
  </conditionalFormatting>
  <conditionalFormatting sqref="J23">
    <cfRule type="cellIs" dxfId="475" priority="628" operator="equal">
      <formula>0</formula>
    </cfRule>
  </conditionalFormatting>
  <conditionalFormatting sqref="J22">
    <cfRule type="cellIs" dxfId="474" priority="627" operator="equal">
      <formula>0</formula>
    </cfRule>
  </conditionalFormatting>
  <conditionalFormatting sqref="J24">
    <cfRule type="cellIs" dxfId="473" priority="626" operator="equal">
      <formula>0</formula>
    </cfRule>
  </conditionalFormatting>
  <conditionalFormatting sqref="J50:J51">
    <cfRule type="cellIs" dxfId="472" priority="625" operator="equal">
      <formula>0</formula>
    </cfRule>
  </conditionalFormatting>
  <conditionalFormatting sqref="J58">
    <cfRule type="cellIs" dxfId="471" priority="620" operator="equal">
      <formula>0</formula>
    </cfRule>
  </conditionalFormatting>
  <conditionalFormatting sqref="J57">
    <cfRule type="cellIs" dxfId="470" priority="619" operator="equal">
      <formula>0</formula>
    </cfRule>
  </conditionalFormatting>
  <conditionalFormatting sqref="J59">
    <cfRule type="cellIs" dxfId="469" priority="618" operator="equal">
      <formula>0</formula>
    </cfRule>
  </conditionalFormatting>
  <conditionalFormatting sqref="J15:J16">
    <cfRule type="cellIs" dxfId="468" priority="617" operator="equal">
      <formula>0</formula>
    </cfRule>
  </conditionalFormatting>
  <conditionalFormatting sqref="F59:I59 K59:L59">
    <cfRule type="cellIs" dxfId="467" priority="654" operator="equal">
      <formula>0</formula>
    </cfRule>
  </conditionalFormatting>
  <conditionalFormatting sqref="F57:I57 K57:L57">
    <cfRule type="cellIs" dxfId="466" priority="655" operator="equal">
      <formula>0</formula>
    </cfRule>
  </conditionalFormatting>
  <conditionalFormatting sqref="J10:J11">
    <cfRule type="cellIs" dxfId="465" priority="653" operator="equal">
      <formula>0</formula>
    </cfRule>
  </conditionalFormatting>
  <conditionalFormatting sqref="J13">
    <cfRule type="cellIs" dxfId="464" priority="652" operator="equal">
      <formula>0</formula>
    </cfRule>
  </conditionalFormatting>
  <conditionalFormatting sqref="F37:I37 K37:L37">
    <cfRule type="cellIs" dxfId="463" priority="679" operator="equal">
      <formula>0</formula>
    </cfRule>
  </conditionalFormatting>
  <conditionalFormatting sqref="F39:I39 K39:L39">
    <cfRule type="cellIs" dxfId="462" priority="678" operator="equal">
      <formula>0</formula>
    </cfRule>
  </conditionalFormatting>
  <conditionalFormatting sqref="F8:L8">
    <cfRule type="cellIs" dxfId="461" priority="672" operator="equal">
      <formula>0</formula>
    </cfRule>
  </conditionalFormatting>
  <conditionalFormatting sqref="F50:I51 K50:L51">
    <cfRule type="cellIs" dxfId="460" priority="661" operator="equal">
      <formula>0</formula>
    </cfRule>
  </conditionalFormatting>
  <conditionalFormatting sqref="F20:I21 K20:L21">
    <cfRule type="cellIs" dxfId="459" priority="665" operator="equal">
      <formula>0</formula>
    </cfRule>
  </conditionalFormatting>
  <conditionalFormatting sqref="F53:I53 K53:L53">
    <cfRule type="cellIs" dxfId="458" priority="660" operator="equal">
      <formula>0</formula>
    </cfRule>
  </conditionalFormatting>
  <conditionalFormatting sqref="F52:I52 K52:L52">
    <cfRule type="cellIs" dxfId="457" priority="659" operator="equal">
      <formula>0</formula>
    </cfRule>
  </conditionalFormatting>
  <conditionalFormatting sqref="F54:I54 K54:L54">
    <cfRule type="cellIs" dxfId="456" priority="658" operator="equal">
      <formula>0</formula>
    </cfRule>
  </conditionalFormatting>
  <conditionalFormatting sqref="F55:I56 K55:L56">
    <cfRule type="cellIs" dxfId="455" priority="657" operator="equal">
      <formula>0</formula>
    </cfRule>
  </conditionalFormatting>
  <conditionalFormatting sqref="F5:L6">
    <cfRule type="cellIs" dxfId="454" priority="673" operator="equal">
      <formula>0</formula>
    </cfRule>
  </conditionalFormatting>
  <conditionalFormatting sqref="F23:I23 K23:L23">
    <cfRule type="cellIs" dxfId="453" priority="664" operator="equal">
      <formula>0</formula>
    </cfRule>
  </conditionalFormatting>
  <conditionalFormatting sqref="F22:I22 K22:L22">
    <cfRule type="cellIs" dxfId="452" priority="663" operator="equal">
      <formula>0</formula>
    </cfRule>
  </conditionalFormatting>
  <conditionalFormatting sqref="F24:I24 K24:L24">
    <cfRule type="cellIs" dxfId="451" priority="662" operator="equal">
      <formula>0</formula>
    </cfRule>
  </conditionalFormatting>
  <conditionalFormatting sqref="F58:I58 K58:L58">
    <cfRule type="cellIs" dxfId="450" priority="656" operator="equal">
      <formula>0</formula>
    </cfRule>
  </conditionalFormatting>
  <conditionalFormatting sqref="J32">
    <cfRule type="cellIs" dxfId="449" priority="643" operator="equal">
      <formula>0</formula>
    </cfRule>
  </conditionalFormatting>
  <conditionalFormatting sqref="J35:J36">
    <cfRule type="cellIs" dxfId="448" priority="641" operator="equal">
      <formula>0</formula>
    </cfRule>
  </conditionalFormatting>
  <conditionalFormatting sqref="J34">
    <cfRule type="cellIs" dxfId="447" priority="642" operator="equal">
      <formula>0</formula>
    </cfRule>
  </conditionalFormatting>
  <conditionalFormatting sqref="J38">
    <cfRule type="cellIs" dxfId="446" priority="640" operator="equal">
      <formula>0</formula>
    </cfRule>
  </conditionalFormatting>
  <conditionalFormatting sqref="J37">
    <cfRule type="cellIs" dxfId="445" priority="639" operator="equal">
      <formula>0</formula>
    </cfRule>
  </conditionalFormatting>
  <conditionalFormatting sqref="J39">
    <cfRule type="cellIs" dxfId="444" priority="638" operator="equal">
      <formula>0</formula>
    </cfRule>
  </conditionalFormatting>
  <conditionalFormatting sqref="F32:I32 K32:L32">
    <cfRule type="cellIs" dxfId="443" priority="683" operator="equal">
      <formula>0</formula>
    </cfRule>
  </conditionalFormatting>
  <conditionalFormatting sqref="F34:I34 K34:L34">
    <cfRule type="cellIs" dxfId="442" priority="682" operator="equal">
      <formula>0</formula>
    </cfRule>
  </conditionalFormatting>
  <conditionalFormatting sqref="F35:I36 K35:L36">
    <cfRule type="cellIs" dxfId="441" priority="681" operator="equal">
      <formula>0</formula>
    </cfRule>
  </conditionalFormatting>
  <conditionalFormatting sqref="F38:I38 K38:L38">
    <cfRule type="cellIs" dxfId="440" priority="680" operator="equal">
      <formula>0</formula>
    </cfRule>
  </conditionalFormatting>
  <conditionalFormatting sqref="F10:I11 K10:L11">
    <cfRule type="cellIs" dxfId="439" priority="697" operator="equal">
      <formula>0</formula>
    </cfRule>
  </conditionalFormatting>
  <conditionalFormatting sqref="F19:I19 K19:L19">
    <cfRule type="cellIs" dxfId="438" priority="690" operator="equal">
      <formula>0</formula>
    </cfRule>
  </conditionalFormatting>
  <conditionalFormatting sqref="F29:I29 K29:L29">
    <cfRule type="cellIs" dxfId="437" priority="686" operator="equal">
      <formula>0</formula>
    </cfRule>
  </conditionalFormatting>
  <conditionalFormatting sqref="F30:I31 K30:L31">
    <cfRule type="cellIs" dxfId="436" priority="685" operator="equal">
      <formula>0</formula>
    </cfRule>
  </conditionalFormatting>
  <conditionalFormatting sqref="F33:I33 K33:L33">
    <cfRule type="cellIs" dxfId="435" priority="684" operator="equal">
      <formula>0</formula>
    </cfRule>
  </conditionalFormatting>
  <conditionalFormatting sqref="F18:I18 K18:L18">
    <cfRule type="cellIs" dxfId="434" priority="692" operator="equal">
      <formula>0</formula>
    </cfRule>
  </conditionalFormatting>
  <conditionalFormatting sqref="F17:I17 K17:L17">
    <cfRule type="cellIs" dxfId="433" priority="691" operator="equal">
      <formula>0</formula>
    </cfRule>
  </conditionalFormatting>
  <conditionalFormatting sqref="F25:I26 K25:L26">
    <cfRule type="cellIs" dxfId="432" priority="689" operator="equal">
      <formula>0</formula>
    </cfRule>
  </conditionalFormatting>
  <conditionalFormatting sqref="F28:I28 K28:L28">
    <cfRule type="cellIs" dxfId="431" priority="688" operator="equal">
      <formula>0</formula>
    </cfRule>
  </conditionalFormatting>
  <conditionalFormatting sqref="F27:I27 K27:L27">
    <cfRule type="cellIs" dxfId="430" priority="687" operator="equal">
      <formula>0</formula>
    </cfRule>
  </conditionalFormatting>
  <conditionalFormatting sqref="AE23">
    <cfRule type="cellIs" dxfId="429" priority="267" operator="equal">
      <formula>0</formula>
    </cfRule>
  </conditionalFormatting>
  <conditionalFormatting sqref="AE22">
    <cfRule type="cellIs" dxfId="428" priority="266" operator="equal">
      <formula>0</formula>
    </cfRule>
  </conditionalFormatting>
  <conditionalFormatting sqref="AE24">
    <cfRule type="cellIs" dxfId="427" priority="265" operator="equal">
      <formula>0</formula>
    </cfRule>
  </conditionalFormatting>
  <conditionalFormatting sqref="AE50:AE51">
    <cfRule type="cellIs" dxfId="426" priority="264" operator="equal">
      <formula>0</formula>
    </cfRule>
  </conditionalFormatting>
  <conditionalFormatting sqref="AH37:AK37 AM37:AN37">
    <cfRule type="cellIs" dxfId="425" priority="226" operator="equal">
      <formula>0</formula>
    </cfRule>
  </conditionalFormatting>
  <conditionalFormatting sqref="AH38:AK38 AM38:AN38">
    <cfRule type="cellIs" dxfId="424" priority="227" operator="equal">
      <formula>0</formula>
    </cfRule>
  </conditionalFormatting>
  <conditionalFormatting sqref="AH39:AK39 AM39:AN39">
    <cfRule type="cellIs" dxfId="423" priority="225" operator="equal">
      <formula>0</formula>
    </cfRule>
  </conditionalFormatting>
  <conditionalFormatting sqref="AH10:AK11 AM10:AN11">
    <cfRule type="cellIs" dxfId="422" priority="244" operator="equal">
      <formula>0</formula>
    </cfRule>
  </conditionalFormatting>
  <conditionalFormatting sqref="AH15:AK16 AM15:AN16">
    <cfRule type="cellIs" dxfId="421" priority="240" operator="equal">
      <formula>0</formula>
    </cfRule>
  </conditionalFormatting>
  <conditionalFormatting sqref="AH18:AK18 AM18:AN18">
    <cfRule type="cellIs" dxfId="420" priority="239" operator="equal">
      <formula>0</formula>
    </cfRule>
  </conditionalFormatting>
  <conditionalFormatting sqref="AH17:AK17 AM17:AN17">
    <cfRule type="cellIs" dxfId="419" priority="238" operator="equal">
      <formula>0</formula>
    </cfRule>
  </conditionalFormatting>
  <conditionalFormatting sqref="AH19:AK19 AM19:AN19">
    <cfRule type="cellIs" dxfId="418" priority="237" operator="equal">
      <formula>0</formula>
    </cfRule>
  </conditionalFormatting>
  <conditionalFormatting sqref="AH30:AK31 AM30:AN31">
    <cfRule type="cellIs" dxfId="417" priority="232" operator="equal">
      <formula>0</formula>
    </cfRule>
  </conditionalFormatting>
  <conditionalFormatting sqref="AH33:AK33 AM33:AN33">
    <cfRule type="cellIs" dxfId="416" priority="231" operator="equal">
      <formula>0</formula>
    </cfRule>
  </conditionalFormatting>
  <conditionalFormatting sqref="AH32:AK32 AM32:AN32">
    <cfRule type="cellIs" dxfId="415" priority="230" operator="equal">
      <formula>0</formula>
    </cfRule>
  </conditionalFormatting>
  <conditionalFormatting sqref="AH34:AK34 AM34:AN34">
    <cfRule type="cellIs" dxfId="414" priority="229" operator="equal">
      <formula>0</formula>
    </cfRule>
  </conditionalFormatting>
  <conditionalFormatting sqref="AH13:AK13 AM13:AN13">
    <cfRule type="cellIs" dxfId="413" priority="243" operator="equal">
      <formula>0</formula>
    </cfRule>
  </conditionalFormatting>
  <conditionalFormatting sqref="AH12:AK12 AM12:AN12">
    <cfRule type="cellIs" dxfId="412" priority="242" operator="equal">
      <formula>0</formula>
    </cfRule>
  </conditionalFormatting>
  <conditionalFormatting sqref="AH14:AK14 AM14:AN14">
    <cfRule type="cellIs" dxfId="411" priority="241" operator="equal">
      <formula>0</formula>
    </cfRule>
  </conditionalFormatting>
  <conditionalFormatting sqref="AH25:AK26 AM25:AN26">
    <cfRule type="cellIs" dxfId="410" priority="236" operator="equal">
      <formula>0</formula>
    </cfRule>
  </conditionalFormatting>
  <conditionalFormatting sqref="AH28:AK28 AM28:AN28">
    <cfRule type="cellIs" dxfId="409" priority="235" operator="equal">
      <formula>0</formula>
    </cfRule>
  </conditionalFormatting>
  <conditionalFormatting sqref="AH27:AK27 AM27:AN27">
    <cfRule type="cellIs" dxfId="408" priority="234" operator="equal">
      <formula>0</formula>
    </cfRule>
  </conditionalFormatting>
  <conditionalFormatting sqref="AH29:AK29 AM29:AN29">
    <cfRule type="cellIs" dxfId="407" priority="233" operator="equal">
      <formula>0</formula>
    </cfRule>
  </conditionalFormatting>
  <conditionalFormatting sqref="AH35:AK36 AM35:AN36">
    <cfRule type="cellIs" dxfId="406" priority="228" operator="equal">
      <formula>0</formula>
    </cfRule>
  </conditionalFormatting>
  <conditionalFormatting sqref="AH5:AN6">
    <cfRule type="cellIs" dxfId="405" priority="220" operator="equal">
      <formula>0</formula>
    </cfRule>
  </conditionalFormatting>
  <conditionalFormatting sqref="AH8:AN8">
    <cfRule type="cellIs" dxfId="404" priority="219" operator="equal">
      <formula>0</formula>
    </cfRule>
  </conditionalFormatting>
  <conditionalFormatting sqref="AH7:AN7">
    <cfRule type="cellIs" dxfId="403" priority="218" operator="equal">
      <formula>0</formula>
    </cfRule>
  </conditionalFormatting>
  <conditionalFormatting sqref="AH9:AN9">
    <cfRule type="cellIs" dxfId="402" priority="217" operator="equal">
      <formula>0</formula>
    </cfRule>
  </conditionalFormatting>
  <conditionalFormatting sqref="AH20:AK21 AM20:AN21">
    <cfRule type="cellIs" dxfId="401" priority="212" operator="equal">
      <formula>0</formula>
    </cfRule>
  </conditionalFormatting>
  <conditionalFormatting sqref="AH23:AK23 AM23:AN23">
    <cfRule type="cellIs" dxfId="400" priority="211" operator="equal">
      <formula>0</formula>
    </cfRule>
  </conditionalFormatting>
  <conditionalFormatting sqref="AH22:AK22 AM22:AN22">
    <cfRule type="cellIs" dxfId="399" priority="210" operator="equal">
      <formula>0</formula>
    </cfRule>
  </conditionalFormatting>
  <conditionalFormatting sqref="AH24:AK24 AM24:AN24">
    <cfRule type="cellIs" dxfId="398" priority="209" operator="equal">
      <formula>0</formula>
    </cfRule>
  </conditionalFormatting>
  <conditionalFormatting sqref="AH50:AK51 AM50:AN51">
    <cfRule type="cellIs" dxfId="397" priority="208" operator="equal">
      <formula>0</formula>
    </cfRule>
  </conditionalFormatting>
  <conditionalFormatting sqref="AH53:AK53 AM53:AN53">
    <cfRule type="cellIs" dxfId="396" priority="207" operator="equal">
      <formula>0</formula>
    </cfRule>
  </conditionalFormatting>
  <conditionalFormatting sqref="AH52:AK52 AM52:AN52">
    <cfRule type="cellIs" dxfId="395" priority="206" operator="equal">
      <formula>0</formula>
    </cfRule>
  </conditionalFormatting>
  <conditionalFormatting sqref="AH54:AK54 AM54:AN54">
    <cfRule type="cellIs" dxfId="394" priority="205" operator="equal">
      <formula>0</formula>
    </cfRule>
  </conditionalFormatting>
  <conditionalFormatting sqref="AL10:AL11">
    <cfRule type="cellIs" dxfId="393" priority="200" operator="equal">
      <formula>0</formula>
    </cfRule>
  </conditionalFormatting>
  <conditionalFormatting sqref="AL13">
    <cfRule type="cellIs" dxfId="392" priority="199" operator="equal">
      <formula>0</formula>
    </cfRule>
  </conditionalFormatting>
  <conditionalFormatting sqref="AL12">
    <cfRule type="cellIs" dxfId="391" priority="198" operator="equal">
      <formula>0</formula>
    </cfRule>
  </conditionalFormatting>
  <conditionalFormatting sqref="AL14">
    <cfRule type="cellIs" dxfId="390" priority="197" operator="equal">
      <formula>0</formula>
    </cfRule>
  </conditionalFormatting>
  <conditionalFormatting sqref="AL30:AL31">
    <cfRule type="cellIs" dxfId="389" priority="192" operator="equal">
      <formula>0</formula>
    </cfRule>
  </conditionalFormatting>
  <conditionalFormatting sqref="AL33">
    <cfRule type="cellIs" dxfId="388" priority="191" operator="equal">
      <formula>0</formula>
    </cfRule>
  </conditionalFormatting>
  <conditionalFormatting sqref="AL32">
    <cfRule type="cellIs" dxfId="387" priority="190" operator="equal">
      <formula>0</formula>
    </cfRule>
  </conditionalFormatting>
  <conditionalFormatting sqref="AL34">
    <cfRule type="cellIs" dxfId="386" priority="189" operator="equal">
      <formula>0</formula>
    </cfRule>
  </conditionalFormatting>
  <conditionalFormatting sqref="AH55:AK56 AM55:AN56">
    <cfRule type="cellIs" dxfId="385" priority="204" operator="equal">
      <formula>0</formula>
    </cfRule>
  </conditionalFormatting>
  <conditionalFormatting sqref="AH58:AK58 AM58:AN58">
    <cfRule type="cellIs" dxfId="384" priority="203" operator="equal">
      <formula>0</formula>
    </cfRule>
  </conditionalFormatting>
  <conditionalFormatting sqref="AH57:AK57 AM57:AN57">
    <cfRule type="cellIs" dxfId="383" priority="202" operator="equal">
      <formula>0</formula>
    </cfRule>
  </conditionalFormatting>
  <conditionalFormatting sqref="AH59:AK59 AM59:AN59">
    <cfRule type="cellIs" dxfId="382" priority="201" operator="equal">
      <formula>0</formula>
    </cfRule>
  </conditionalFormatting>
  <conditionalFormatting sqref="AL25:AL26">
    <cfRule type="cellIs" dxfId="381" priority="196" operator="equal">
      <formula>0</formula>
    </cfRule>
  </conditionalFormatting>
  <conditionalFormatting sqref="AL28">
    <cfRule type="cellIs" dxfId="380" priority="195" operator="equal">
      <formula>0</formula>
    </cfRule>
  </conditionalFormatting>
  <conditionalFormatting sqref="AL27">
    <cfRule type="cellIs" dxfId="379" priority="194" operator="equal">
      <formula>0</formula>
    </cfRule>
  </conditionalFormatting>
  <conditionalFormatting sqref="AL29">
    <cfRule type="cellIs" dxfId="378" priority="193" operator="equal">
      <formula>0</formula>
    </cfRule>
  </conditionalFormatting>
  <conditionalFormatting sqref="AL35:AL36">
    <cfRule type="cellIs" dxfId="377" priority="188" operator="equal">
      <formula>0</formula>
    </cfRule>
  </conditionalFormatting>
  <conditionalFormatting sqref="AL37">
    <cfRule type="cellIs" dxfId="376" priority="186" operator="equal">
      <formula>0</formula>
    </cfRule>
  </conditionalFormatting>
  <conditionalFormatting sqref="AL38">
    <cfRule type="cellIs" dxfId="375" priority="187" operator="equal">
      <formula>0</formula>
    </cfRule>
  </conditionalFormatting>
  <conditionalFormatting sqref="AL39">
    <cfRule type="cellIs" dxfId="374" priority="185" operator="equal">
      <formula>0</formula>
    </cfRule>
  </conditionalFormatting>
  <conditionalFormatting sqref="AL20:AL21">
    <cfRule type="cellIs" dxfId="373" priority="180" operator="equal">
      <formula>0</formula>
    </cfRule>
  </conditionalFormatting>
  <conditionalFormatting sqref="AL23">
    <cfRule type="cellIs" dxfId="372" priority="179" operator="equal">
      <formula>0</formula>
    </cfRule>
  </conditionalFormatting>
  <conditionalFormatting sqref="AL22">
    <cfRule type="cellIs" dxfId="371" priority="178" operator="equal">
      <formula>0</formula>
    </cfRule>
  </conditionalFormatting>
  <conditionalFormatting sqref="AL24">
    <cfRule type="cellIs" dxfId="370" priority="177" operator="equal">
      <formula>0</formula>
    </cfRule>
  </conditionalFormatting>
  <conditionalFormatting sqref="AL50:AL51">
    <cfRule type="cellIs" dxfId="369" priority="176" operator="equal">
      <formula>0</formula>
    </cfRule>
  </conditionalFormatting>
  <conditionalFormatting sqref="AL53">
    <cfRule type="cellIs" dxfId="368" priority="175" operator="equal">
      <formula>0</formula>
    </cfRule>
  </conditionalFormatting>
  <conditionalFormatting sqref="AL52">
    <cfRule type="cellIs" dxfId="367" priority="174" operator="equal">
      <formula>0</formula>
    </cfRule>
  </conditionalFormatting>
  <conditionalFormatting sqref="AL54">
    <cfRule type="cellIs" dxfId="366" priority="173" operator="equal">
      <formula>0</formula>
    </cfRule>
  </conditionalFormatting>
  <conditionalFormatting sqref="AL55:AL56">
    <cfRule type="cellIs" dxfId="365" priority="172" operator="equal">
      <formula>0</formula>
    </cfRule>
  </conditionalFormatting>
  <conditionalFormatting sqref="AL15:AL16">
    <cfRule type="cellIs" dxfId="364" priority="168" operator="equal">
      <formula>0</formula>
    </cfRule>
  </conditionalFormatting>
  <conditionalFormatting sqref="AL58">
    <cfRule type="cellIs" dxfId="363" priority="171" operator="equal">
      <formula>0</formula>
    </cfRule>
  </conditionalFormatting>
  <conditionalFormatting sqref="AL57">
    <cfRule type="cellIs" dxfId="362" priority="170" operator="equal">
      <formula>0</formula>
    </cfRule>
  </conditionalFormatting>
  <conditionalFormatting sqref="AL59">
    <cfRule type="cellIs" dxfId="361" priority="169" operator="equal">
      <formula>0</formula>
    </cfRule>
  </conditionalFormatting>
  <conditionalFormatting sqref="B57">
    <cfRule type="cellIs" dxfId="360" priority="523" operator="equal">
      <formula>0</formula>
    </cfRule>
  </conditionalFormatting>
  <conditionalFormatting sqref="B52">
    <cfRule type="cellIs" dxfId="359" priority="524" operator="equal">
      <formula>0</formula>
    </cfRule>
  </conditionalFormatting>
  <conditionalFormatting sqref="M8:S8">
    <cfRule type="cellIs" dxfId="358" priority="483" operator="equal">
      <formula>0</formula>
    </cfRule>
  </conditionalFormatting>
  <conditionalFormatting sqref="M5:S6">
    <cfRule type="cellIs" dxfId="357" priority="484" operator="equal">
      <formula>0</formula>
    </cfRule>
  </conditionalFormatting>
  <conditionalFormatting sqref="M7:S7">
    <cfRule type="cellIs" dxfId="356" priority="482" operator="equal">
      <formula>0</formula>
    </cfRule>
  </conditionalFormatting>
  <conditionalFormatting sqref="M9:S9">
    <cfRule type="cellIs" dxfId="355" priority="481" operator="equal">
      <formula>0</formula>
    </cfRule>
  </conditionalFormatting>
  <conditionalFormatting sqref="M10:P11 R10:S11">
    <cfRule type="cellIs" dxfId="354" priority="508" operator="equal">
      <formula>0</formula>
    </cfRule>
  </conditionalFormatting>
  <conditionalFormatting sqref="M13:P13 R13:S13">
    <cfRule type="cellIs" dxfId="353" priority="507" operator="equal">
      <formula>0</formula>
    </cfRule>
  </conditionalFormatting>
  <conditionalFormatting sqref="M12:P12 R12:S12">
    <cfRule type="cellIs" dxfId="352" priority="506" operator="equal">
      <formula>0</formula>
    </cfRule>
  </conditionalFormatting>
  <conditionalFormatting sqref="M19:P19 R19:S19">
    <cfRule type="cellIs" dxfId="351" priority="501" operator="equal">
      <formula>0</formula>
    </cfRule>
  </conditionalFormatting>
  <conditionalFormatting sqref="M29:P29 R29:S29">
    <cfRule type="cellIs" dxfId="350" priority="497" operator="equal">
      <formula>0</formula>
    </cfRule>
  </conditionalFormatting>
  <conditionalFormatting sqref="M30:P31 R30:S31">
    <cfRule type="cellIs" dxfId="349" priority="496" operator="equal">
      <formula>0</formula>
    </cfRule>
  </conditionalFormatting>
  <conditionalFormatting sqref="M33:P33 R33:S33">
    <cfRule type="cellIs" dxfId="348" priority="495" operator="equal">
      <formula>0</formula>
    </cfRule>
  </conditionalFormatting>
  <conditionalFormatting sqref="M32:P32 R32:S32">
    <cfRule type="cellIs" dxfId="347" priority="494" operator="equal">
      <formula>0</formula>
    </cfRule>
  </conditionalFormatting>
  <conditionalFormatting sqref="M39:P39 R39:S39">
    <cfRule type="cellIs" dxfId="346" priority="489" operator="equal">
      <formula>0</formula>
    </cfRule>
  </conditionalFormatting>
  <conditionalFormatting sqref="R40:S41">
    <cfRule type="cellIs" dxfId="345" priority="488" operator="equal">
      <formula>0</formula>
    </cfRule>
  </conditionalFormatting>
  <conditionalFormatting sqref="R43:S43">
    <cfRule type="cellIs" dxfId="344" priority="487" operator="equal">
      <formula>0</formula>
    </cfRule>
  </conditionalFormatting>
  <conditionalFormatting sqref="R42:S42">
    <cfRule type="cellIs" dxfId="343" priority="486" operator="equal">
      <formula>0</formula>
    </cfRule>
  </conditionalFormatting>
  <conditionalFormatting sqref="M14:P14 R14:S14">
    <cfRule type="cellIs" dxfId="342" priority="505" operator="equal">
      <formula>0</formula>
    </cfRule>
  </conditionalFormatting>
  <conditionalFormatting sqref="M15:P16 R15:S16">
    <cfRule type="cellIs" dxfId="341" priority="504" operator="equal">
      <formula>0</formula>
    </cfRule>
  </conditionalFormatting>
  <conditionalFormatting sqref="M18:P18 R18:S18">
    <cfRule type="cellIs" dxfId="340" priority="503" operator="equal">
      <formula>0</formula>
    </cfRule>
  </conditionalFormatting>
  <conditionalFormatting sqref="M17:P17 R17:S17">
    <cfRule type="cellIs" dxfId="339" priority="502" operator="equal">
      <formula>0</formula>
    </cfRule>
  </conditionalFormatting>
  <conditionalFormatting sqref="M25:P26 R25:S26">
    <cfRule type="cellIs" dxfId="338" priority="500" operator="equal">
      <formula>0</formula>
    </cfRule>
  </conditionalFormatting>
  <conditionalFormatting sqref="M28:P28 R28:S28">
    <cfRule type="cellIs" dxfId="337" priority="499" operator="equal">
      <formula>0</formula>
    </cfRule>
  </conditionalFormatting>
  <conditionalFormatting sqref="M27:P27 R27:S27">
    <cfRule type="cellIs" dxfId="336" priority="498" operator="equal">
      <formula>0</formula>
    </cfRule>
  </conditionalFormatting>
  <conditionalFormatting sqref="M34:P34 R34:S34">
    <cfRule type="cellIs" dxfId="335" priority="493" operator="equal">
      <formula>0</formula>
    </cfRule>
  </conditionalFormatting>
  <conditionalFormatting sqref="M35:P36 R35:S36">
    <cfRule type="cellIs" dxfId="334" priority="492" operator="equal">
      <formula>0</formula>
    </cfRule>
  </conditionalFormatting>
  <conditionalFormatting sqref="M38:P38 R38:S38">
    <cfRule type="cellIs" dxfId="333" priority="491" operator="equal">
      <formula>0</formula>
    </cfRule>
  </conditionalFormatting>
  <conditionalFormatting sqref="M37:P37 R37:S37">
    <cfRule type="cellIs" dxfId="332" priority="490" operator="equal">
      <formula>0</formula>
    </cfRule>
  </conditionalFormatting>
  <conditionalFormatting sqref="R44:S44">
    <cfRule type="cellIs" dxfId="331" priority="485" operator="equal">
      <formula>0</formula>
    </cfRule>
  </conditionalFormatting>
  <conditionalFormatting sqref="M20:P21 R20:S21">
    <cfRule type="cellIs" dxfId="330" priority="476" operator="equal">
      <formula>0</formula>
    </cfRule>
  </conditionalFormatting>
  <conditionalFormatting sqref="M23:P23 R23:S23">
    <cfRule type="cellIs" dxfId="329" priority="475" operator="equal">
      <formula>0</formula>
    </cfRule>
  </conditionalFormatting>
  <conditionalFormatting sqref="M22:P22 R22:S22">
    <cfRule type="cellIs" dxfId="328" priority="474" operator="equal">
      <formula>0</formula>
    </cfRule>
  </conditionalFormatting>
  <conditionalFormatting sqref="M24:P24 R24:S24">
    <cfRule type="cellIs" dxfId="327" priority="473" operator="equal">
      <formula>0</formula>
    </cfRule>
  </conditionalFormatting>
  <conditionalFormatting sqref="M50:P51 R50:S51">
    <cfRule type="cellIs" dxfId="326" priority="472" operator="equal">
      <formula>0</formula>
    </cfRule>
  </conditionalFormatting>
  <conditionalFormatting sqref="M53:P53 R53:S53">
    <cfRule type="cellIs" dxfId="325" priority="471" operator="equal">
      <formula>0</formula>
    </cfRule>
  </conditionalFormatting>
  <conditionalFormatting sqref="M52:P52 R52:S52">
    <cfRule type="cellIs" dxfId="324" priority="470" operator="equal">
      <formula>0</formula>
    </cfRule>
  </conditionalFormatting>
  <conditionalFormatting sqref="M54:P54 R54:S54">
    <cfRule type="cellIs" dxfId="323" priority="469" operator="equal">
      <formula>0</formula>
    </cfRule>
  </conditionalFormatting>
  <conditionalFormatting sqref="M55:P56 R55:S56">
    <cfRule type="cellIs" dxfId="322" priority="468" operator="equal">
      <formula>0</formula>
    </cfRule>
  </conditionalFormatting>
  <conditionalFormatting sqref="M58:P58 R58:S58">
    <cfRule type="cellIs" dxfId="321" priority="467" operator="equal">
      <formula>0</formula>
    </cfRule>
  </conditionalFormatting>
  <conditionalFormatting sqref="M57:P57 R57:S57">
    <cfRule type="cellIs" dxfId="320" priority="466" operator="equal">
      <formula>0</formula>
    </cfRule>
  </conditionalFormatting>
  <conditionalFormatting sqref="M59:P59 R59:S59">
    <cfRule type="cellIs" dxfId="319" priority="465" operator="equal">
      <formula>0</formula>
    </cfRule>
  </conditionalFormatting>
  <conditionalFormatting sqref="Q10:Q11">
    <cfRule type="cellIs" dxfId="318" priority="464" operator="equal">
      <formula>0</formula>
    </cfRule>
  </conditionalFormatting>
  <conditionalFormatting sqref="Q13">
    <cfRule type="cellIs" dxfId="317" priority="463" operator="equal">
      <formula>0</formula>
    </cfRule>
  </conditionalFormatting>
  <conditionalFormatting sqref="Q12">
    <cfRule type="cellIs" dxfId="316" priority="462" operator="equal">
      <formula>0</formula>
    </cfRule>
  </conditionalFormatting>
  <conditionalFormatting sqref="Q29">
    <cfRule type="cellIs" dxfId="315" priority="457" operator="equal">
      <formula>0</formula>
    </cfRule>
  </conditionalFormatting>
  <conditionalFormatting sqref="Q30:Q31">
    <cfRule type="cellIs" dxfId="314" priority="456" operator="equal">
      <formula>0</formula>
    </cfRule>
  </conditionalFormatting>
  <conditionalFormatting sqref="Q33">
    <cfRule type="cellIs" dxfId="313" priority="455" operator="equal">
      <formula>0</formula>
    </cfRule>
  </conditionalFormatting>
  <conditionalFormatting sqref="Q32">
    <cfRule type="cellIs" dxfId="312" priority="454" operator="equal">
      <formula>0</formula>
    </cfRule>
  </conditionalFormatting>
  <conditionalFormatting sqref="Q39">
    <cfRule type="cellIs" dxfId="311" priority="449" operator="equal">
      <formula>0</formula>
    </cfRule>
  </conditionalFormatting>
  <conditionalFormatting sqref="Q25:Q26">
    <cfRule type="cellIs" dxfId="310" priority="460" operator="equal">
      <formula>0</formula>
    </cfRule>
  </conditionalFormatting>
  <conditionalFormatting sqref="Q28">
    <cfRule type="cellIs" dxfId="309" priority="459" operator="equal">
      <formula>0</formula>
    </cfRule>
  </conditionalFormatting>
  <conditionalFormatting sqref="Q27">
    <cfRule type="cellIs" dxfId="308" priority="458" operator="equal">
      <formula>0</formula>
    </cfRule>
  </conditionalFormatting>
  <conditionalFormatting sqref="Q34">
    <cfRule type="cellIs" dxfId="307" priority="453" operator="equal">
      <formula>0</formula>
    </cfRule>
  </conditionalFormatting>
  <conditionalFormatting sqref="Q35:Q36">
    <cfRule type="cellIs" dxfId="306" priority="452" operator="equal">
      <formula>0</formula>
    </cfRule>
  </conditionalFormatting>
  <conditionalFormatting sqref="Q38">
    <cfRule type="cellIs" dxfId="305" priority="451" operator="equal">
      <formula>0</formula>
    </cfRule>
  </conditionalFormatting>
  <conditionalFormatting sqref="Q37">
    <cfRule type="cellIs" dxfId="304" priority="450" operator="equal">
      <formula>0</formula>
    </cfRule>
  </conditionalFormatting>
  <conditionalFormatting sqref="Q20:Q21">
    <cfRule type="cellIs" dxfId="303" priority="444" operator="equal">
      <formula>0</formula>
    </cfRule>
  </conditionalFormatting>
  <conditionalFormatting sqref="Q23">
    <cfRule type="cellIs" dxfId="302" priority="443" operator="equal">
      <formula>0</formula>
    </cfRule>
  </conditionalFormatting>
  <conditionalFormatting sqref="Q22">
    <cfRule type="cellIs" dxfId="301" priority="442" operator="equal">
      <formula>0</formula>
    </cfRule>
  </conditionalFormatting>
  <conditionalFormatting sqref="Q24">
    <cfRule type="cellIs" dxfId="300" priority="441" operator="equal">
      <formula>0</formula>
    </cfRule>
  </conditionalFormatting>
  <conditionalFormatting sqref="Q50:Q51">
    <cfRule type="cellIs" dxfId="299" priority="440" operator="equal">
      <formula>0</formula>
    </cfRule>
  </conditionalFormatting>
  <conditionalFormatting sqref="Q53">
    <cfRule type="cellIs" dxfId="298" priority="439" operator="equal">
      <formula>0</formula>
    </cfRule>
  </conditionalFormatting>
  <conditionalFormatting sqref="Q52">
    <cfRule type="cellIs" dxfId="297" priority="438" operator="equal">
      <formula>0</formula>
    </cfRule>
  </conditionalFormatting>
  <conditionalFormatting sqref="Q54">
    <cfRule type="cellIs" dxfId="296" priority="437" operator="equal">
      <formula>0</formula>
    </cfRule>
  </conditionalFormatting>
  <conditionalFormatting sqref="Q55:Q56">
    <cfRule type="cellIs" dxfId="295" priority="436" operator="equal">
      <formula>0</formula>
    </cfRule>
  </conditionalFormatting>
  <conditionalFormatting sqref="Q58">
    <cfRule type="cellIs" dxfId="294" priority="435" operator="equal">
      <formula>0</formula>
    </cfRule>
  </conditionalFormatting>
  <conditionalFormatting sqref="Q57">
    <cfRule type="cellIs" dxfId="293" priority="434" operator="equal">
      <formula>0</formula>
    </cfRule>
  </conditionalFormatting>
  <conditionalFormatting sqref="Q59">
    <cfRule type="cellIs" dxfId="292" priority="433" operator="equal">
      <formula>0</formula>
    </cfRule>
  </conditionalFormatting>
  <conditionalFormatting sqref="Q19">
    <cfRule type="cellIs" dxfId="291" priority="429" operator="equal">
      <formula>0</formula>
    </cfRule>
  </conditionalFormatting>
  <conditionalFormatting sqref="Q15:Q16">
    <cfRule type="cellIs" dxfId="290" priority="432" operator="equal">
      <formula>0</formula>
    </cfRule>
  </conditionalFormatting>
  <conditionalFormatting sqref="Q18">
    <cfRule type="cellIs" dxfId="289" priority="431" operator="equal">
      <formula>0</formula>
    </cfRule>
  </conditionalFormatting>
  <conditionalFormatting sqref="Q17">
    <cfRule type="cellIs" dxfId="288" priority="430" operator="equal">
      <formula>0</formula>
    </cfRule>
  </conditionalFormatting>
  <conditionalFormatting sqref="M40:P41">
    <cfRule type="cellIs" dxfId="287" priority="428" operator="equal">
      <formula>0</formula>
    </cfRule>
  </conditionalFormatting>
  <conditionalFormatting sqref="M43:P43">
    <cfRule type="cellIs" dxfId="286" priority="427" operator="equal">
      <formula>0</formula>
    </cfRule>
  </conditionalFormatting>
  <conditionalFormatting sqref="M42:P42">
    <cfRule type="cellIs" dxfId="285" priority="426" operator="equal">
      <formula>0</formula>
    </cfRule>
  </conditionalFormatting>
  <conditionalFormatting sqref="M44:P44">
    <cfRule type="cellIs" dxfId="284" priority="425" operator="equal">
      <formula>0</formula>
    </cfRule>
  </conditionalFormatting>
  <conditionalFormatting sqref="Q40:Q41">
    <cfRule type="cellIs" dxfId="283" priority="424" operator="equal">
      <formula>0</formula>
    </cfRule>
  </conditionalFormatting>
  <conditionalFormatting sqref="Q43">
    <cfRule type="cellIs" dxfId="282" priority="423" operator="equal">
      <formula>0</formula>
    </cfRule>
  </conditionalFormatting>
  <conditionalFormatting sqref="Q42">
    <cfRule type="cellIs" dxfId="281" priority="422" operator="equal">
      <formula>0</formula>
    </cfRule>
  </conditionalFormatting>
  <conditionalFormatting sqref="Q44">
    <cfRule type="cellIs" dxfId="280" priority="421" operator="equal">
      <formula>0</formula>
    </cfRule>
  </conditionalFormatting>
  <conditionalFormatting sqref="T8:Z8">
    <cfRule type="cellIs" dxfId="279" priority="395" operator="equal">
      <formula>0</formula>
    </cfRule>
  </conditionalFormatting>
  <conditionalFormatting sqref="T5:Z6">
    <cfRule type="cellIs" dxfId="278" priority="396" operator="equal">
      <formula>0</formula>
    </cfRule>
  </conditionalFormatting>
  <conditionalFormatting sqref="T7:Z7">
    <cfRule type="cellIs" dxfId="277" priority="394" operator="equal">
      <formula>0</formula>
    </cfRule>
  </conditionalFormatting>
  <conditionalFormatting sqref="T9:Z9">
    <cfRule type="cellIs" dxfId="276" priority="393" operator="equal">
      <formula>0</formula>
    </cfRule>
  </conditionalFormatting>
  <conditionalFormatting sqref="T10:W11 Y10:Z11">
    <cfRule type="cellIs" dxfId="275" priority="420" operator="equal">
      <formula>0</formula>
    </cfRule>
  </conditionalFormatting>
  <conditionalFormatting sqref="T13:W13 Y13:Z13">
    <cfRule type="cellIs" dxfId="274" priority="419" operator="equal">
      <formula>0</formula>
    </cfRule>
  </conditionalFormatting>
  <conditionalFormatting sqref="T12:W12 Y12:Z12">
    <cfRule type="cellIs" dxfId="273" priority="418" operator="equal">
      <formula>0</formula>
    </cfRule>
  </conditionalFormatting>
  <conditionalFormatting sqref="T19:W19 Y19:Z19">
    <cfRule type="cellIs" dxfId="272" priority="413" operator="equal">
      <formula>0</formula>
    </cfRule>
  </conditionalFormatting>
  <conditionalFormatting sqref="T29:W29 Y29:Z29">
    <cfRule type="cellIs" dxfId="271" priority="409" operator="equal">
      <formula>0</formula>
    </cfRule>
  </conditionalFormatting>
  <conditionalFormatting sqref="T30:W31 Y30:Z31">
    <cfRule type="cellIs" dxfId="270" priority="408" operator="equal">
      <formula>0</formula>
    </cfRule>
  </conditionalFormatting>
  <conditionalFormatting sqref="T33:W33 Y33:Z33">
    <cfRule type="cellIs" dxfId="269" priority="407" operator="equal">
      <formula>0</formula>
    </cfRule>
  </conditionalFormatting>
  <conditionalFormatting sqref="T32:W32 Y32:Z32">
    <cfRule type="cellIs" dxfId="268" priority="406" operator="equal">
      <formula>0</formula>
    </cfRule>
  </conditionalFormatting>
  <conditionalFormatting sqref="T39:W39 Y39:Z39">
    <cfRule type="cellIs" dxfId="267" priority="401" operator="equal">
      <formula>0</formula>
    </cfRule>
  </conditionalFormatting>
  <conditionalFormatting sqref="T14:W14 Y14:Z14">
    <cfRule type="cellIs" dxfId="266" priority="417" operator="equal">
      <formula>0</formula>
    </cfRule>
  </conditionalFormatting>
  <conditionalFormatting sqref="T15:W16 Y15:Z16">
    <cfRule type="cellIs" dxfId="265" priority="416" operator="equal">
      <formula>0</formula>
    </cfRule>
  </conditionalFormatting>
  <conditionalFormatting sqref="T18:W18 Y18:Z18">
    <cfRule type="cellIs" dxfId="264" priority="415" operator="equal">
      <formula>0</formula>
    </cfRule>
  </conditionalFormatting>
  <conditionalFormatting sqref="T17:W17 Y17:Z17">
    <cfRule type="cellIs" dxfId="263" priority="414" operator="equal">
      <formula>0</formula>
    </cfRule>
  </conditionalFormatting>
  <conditionalFormatting sqref="T25:W26 Y25:Z26">
    <cfRule type="cellIs" dxfId="262" priority="412" operator="equal">
      <formula>0</formula>
    </cfRule>
  </conditionalFormatting>
  <conditionalFormatting sqref="T28:W28 Y28:Z28">
    <cfRule type="cellIs" dxfId="261" priority="411" operator="equal">
      <formula>0</formula>
    </cfRule>
  </conditionalFormatting>
  <conditionalFormatting sqref="T27:W27 Y27:Z27">
    <cfRule type="cellIs" dxfId="260" priority="410" operator="equal">
      <formula>0</formula>
    </cfRule>
  </conditionalFormatting>
  <conditionalFormatting sqref="T34:W34 Y34:Z34">
    <cfRule type="cellIs" dxfId="259" priority="405" operator="equal">
      <formula>0</formula>
    </cfRule>
  </conditionalFormatting>
  <conditionalFormatting sqref="T35:W36 Y35:Z36">
    <cfRule type="cellIs" dxfId="258" priority="404" operator="equal">
      <formula>0</formula>
    </cfRule>
  </conditionalFormatting>
  <conditionalFormatting sqref="T38:W38 Y38:Z38">
    <cfRule type="cellIs" dxfId="257" priority="403" operator="equal">
      <formula>0</formula>
    </cfRule>
  </conditionalFormatting>
  <conditionalFormatting sqref="T37:W37 Y37:Z37">
    <cfRule type="cellIs" dxfId="256" priority="402" operator="equal">
      <formula>0</formula>
    </cfRule>
  </conditionalFormatting>
  <conditionalFormatting sqref="T20:W21 Y20:Z21">
    <cfRule type="cellIs" dxfId="255" priority="388" operator="equal">
      <formula>0</formula>
    </cfRule>
  </conditionalFormatting>
  <conditionalFormatting sqref="T23:W23 Y23:Z23">
    <cfRule type="cellIs" dxfId="254" priority="387" operator="equal">
      <formula>0</formula>
    </cfRule>
  </conditionalFormatting>
  <conditionalFormatting sqref="T22:W22 Y22:Z22">
    <cfRule type="cellIs" dxfId="253" priority="386" operator="equal">
      <formula>0</formula>
    </cfRule>
  </conditionalFormatting>
  <conditionalFormatting sqref="T24:W24 Y24:Z24">
    <cfRule type="cellIs" dxfId="252" priority="385" operator="equal">
      <formula>0</formula>
    </cfRule>
  </conditionalFormatting>
  <conditionalFormatting sqref="T50:W51 Y50:Z51">
    <cfRule type="cellIs" dxfId="251" priority="384" operator="equal">
      <formula>0</formula>
    </cfRule>
  </conditionalFormatting>
  <conditionalFormatting sqref="T53:W53 Y53:Z53">
    <cfRule type="cellIs" dxfId="250" priority="383" operator="equal">
      <formula>0</formula>
    </cfRule>
  </conditionalFormatting>
  <conditionalFormatting sqref="T52:W52 Y52:Z52">
    <cfRule type="cellIs" dxfId="249" priority="382" operator="equal">
      <formula>0</formula>
    </cfRule>
  </conditionalFormatting>
  <conditionalFormatting sqref="T54:W54 Y54:Z54">
    <cfRule type="cellIs" dxfId="248" priority="381" operator="equal">
      <formula>0</formula>
    </cfRule>
  </conditionalFormatting>
  <conditionalFormatting sqref="T55:W56 Y55:Z56">
    <cfRule type="cellIs" dxfId="247" priority="380" operator="equal">
      <formula>0</formula>
    </cfRule>
  </conditionalFormatting>
  <conditionalFormatting sqref="T58:W58 Y58:Z58">
    <cfRule type="cellIs" dxfId="246" priority="379" operator="equal">
      <formula>0</formula>
    </cfRule>
  </conditionalFormatting>
  <conditionalFormatting sqref="T57:W57 Y57:Z57">
    <cfRule type="cellIs" dxfId="245" priority="378" operator="equal">
      <formula>0</formula>
    </cfRule>
  </conditionalFormatting>
  <conditionalFormatting sqref="T59:W59 Y59:Z59">
    <cfRule type="cellIs" dxfId="244" priority="377" operator="equal">
      <formula>0</formula>
    </cfRule>
  </conditionalFormatting>
  <conditionalFormatting sqref="X10:X11">
    <cfRule type="cellIs" dxfId="243" priority="376" operator="equal">
      <formula>0</formula>
    </cfRule>
  </conditionalFormatting>
  <conditionalFormatting sqref="X13">
    <cfRule type="cellIs" dxfId="242" priority="375" operator="equal">
      <formula>0</formula>
    </cfRule>
  </conditionalFormatting>
  <conditionalFormatting sqref="X12">
    <cfRule type="cellIs" dxfId="241" priority="374" operator="equal">
      <formula>0</formula>
    </cfRule>
  </conditionalFormatting>
  <conditionalFormatting sqref="X29">
    <cfRule type="cellIs" dxfId="240" priority="369" operator="equal">
      <formula>0</formula>
    </cfRule>
  </conditionalFormatting>
  <conditionalFormatting sqref="X30:X31">
    <cfRule type="cellIs" dxfId="239" priority="368" operator="equal">
      <formula>0</formula>
    </cfRule>
  </conditionalFormatting>
  <conditionalFormatting sqref="X33">
    <cfRule type="cellIs" dxfId="238" priority="367" operator="equal">
      <formula>0</formula>
    </cfRule>
  </conditionalFormatting>
  <conditionalFormatting sqref="X32">
    <cfRule type="cellIs" dxfId="237" priority="366" operator="equal">
      <formula>0</formula>
    </cfRule>
  </conditionalFormatting>
  <conditionalFormatting sqref="X39">
    <cfRule type="cellIs" dxfId="236" priority="361" operator="equal">
      <formula>0</formula>
    </cfRule>
  </conditionalFormatting>
  <conditionalFormatting sqref="X14">
    <cfRule type="cellIs" dxfId="235" priority="373" operator="equal">
      <formula>0</formula>
    </cfRule>
  </conditionalFormatting>
  <conditionalFormatting sqref="X25:X26">
    <cfRule type="cellIs" dxfId="234" priority="372" operator="equal">
      <formula>0</formula>
    </cfRule>
  </conditionalFormatting>
  <conditionalFormatting sqref="X28">
    <cfRule type="cellIs" dxfId="233" priority="371" operator="equal">
      <formula>0</formula>
    </cfRule>
  </conditionalFormatting>
  <conditionalFormatting sqref="X27">
    <cfRule type="cellIs" dxfId="232" priority="370" operator="equal">
      <formula>0</formula>
    </cfRule>
  </conditionalFormatting>
  <conditionalFormatting sqref="X34">
    <cfRule type="cellIs" dxfId="231" priority="365" operator="equal">
      <formula>0</formula>
    </cfRule>
  </conditionalFormatting>
  <conditionalFormatting sqref="X35:X36">
    <cfRule type="cellIs" dxfId="230" priority="364" operator="equal">
      <formula>0</formula>
    </cfRule>
  </conditionalFormatting>
  <conditionalFormatting sqref="X38">
    <cfRule type="cellIs" dxfId="229" priority="363" operator="equal">
      <formula>0</formula>
    </cfRule>
  </conditionalFormatting>
  <conditionalFormatting sqref="X37">
    <cfRule type="cellIs" dxfId="228" priority="362" operator="equal">
      <formula>0</formula>
    </cfRule>
  </conditionalFormatting>
  <conditionalFormatting sqref="X20:X21">
    <cfRule type="cellIs" dxfId="227" priority="356" operator="equal">
      <formula>0</formula>
    </cfRule>
  </conditionalFormatting>
  <conditionalFormatting sqref="X23">
    <cfRule type="cellIs" dxfId="226" priority="355" operator="equal">
      <formula>0</formula>
    </cfRule>
  </conditionalFormatting>
  <conditionalFormatting sqref="X22">
    <cfRule type="cellIs" dxfId="225" priority="354" operator="equal">
      <formula>0</formula>
    </cfRule>
  </conditionalFormatting>
  <conditionalFormatting sqref="X24">
    <cfRule type="cellIs" dxfId="224" priority="353" operator="equal">
      <formula>0</formula>
    </cfRule>
  </conditionalFormatting>
  <conditionalFormatting sqref="X50:X51">
    <cfRule type="cellIs" dxfId="223" priority="352" operator="equal">
      <formula>0</formula>
    </cfRule>
  </conditionalFormatting>
  <conditionalFormatting sqref="X53">
    <cfRule type="cellIs" dxfId="222" priority="351" operator="equal">
      <formula>0</formula>
    </cfRule>
  </conditionalFormatting>
  <conditionalFormatting sqref="X52">
    <cfRule type="cellIs" dxfId="221" priority="350" operator="equal">
      <formula>0</formula>
    </cfRule>
  </conditionalFormatting>
  <conditionalFormatting sqref="X54">
    <cfRule type="cellIs" dxfId="220" priority="349" operator="equal">
      <formula>0</formula>
    </cfRule>
  </conditionalFormatting>
  <conditionalFormatting sqref="X55:X56">
    <cfRule type="cellIs" dxfId="219" priority="348" operator="equal">
      <formula>0</formula>
    </cfRule>
  </conditionalFormatting>
  <conditionalFormatting sqref="X58">
    <cfRule type="cellIs" dxfId="218" priority="347" operator="equal">
      <formula>0</formula>
    </cfRule>
  </conditionalFormatting>
  <conditionalFormatting sqref="X57">
    <cfRule type="cellIs" dxfId="217" priority="346" operator="equal">
      <formula>0</formula>
    </cfRule>
  </conditionalFormatting>
  <conditionalFormatting sqref="X59">
    <cfRule type="cellIs" dxfId="216" priority="345" operator="equal">
      <formula>0</formula>
    </cfRule>
  </conditionalFormatting>
  <conditionalFormatting sqref="X19">
    <cfRule type="cellIs" dxfId="215" priority="341" operator="equal">
      <formula>0</formula>
    </cfRule>
  </conditionalFormatting>
  <conditionalFormatting sqref="X15:X16">
    <cfRule type="cellIs" dxfId="214" priority="344" operator="equal">
      <formula>0</formula>
    </cfRule>
  </conditionalFormatting>
  <conditionalFormatting sqref="X18">
    <cfRule type="cellIs" dxfId="213" priority="343" operator="equal">
      <formula>0</formula>
    </cfRule>
  </conditionalFormatting>
  <conditionalFormatting sqref="X17">
    <cfRule type="cellIs" dxfId="212" priority="342" operator="equal">
      <formula>0</formula>
    </cfRule>
  </conditionalFormatting>
  <conditionalFormatting sqref="AA8:AG8">
    <cfRule type="cellIs" dxfId="211" priority="307" operator="equal">
      <formula>0</formula>
    </cfRule>
  </conditionalFormatting>
  <conditionalFormatting sqref="AA5:AG6">
    <cfRule type="cellIs" dxfId="210" priority="308" operator="equal">
      <formula>0</formula>
    </cfRule>
  </conditionalFormatting>
  <conditionalFormatting sqref="AA7:AG7">
    <cfRule type="cellIs" dxfId="209" priority="306" operator="equal">
      <formula>0</formula>
    </cfRule>
  </conditionalFormatting>
  <conditionalFormatting sqref="AA9:AG9">
    <cfRule type="cellIs" dxfId="208" priority="305" operator="equal">
      <formula>0</formula>
    </cfRule>
  </conditionalFormatting>
  <conditionalFormatting sqref="AA10:AD11 AF10:AG11">
    <cfRule type="cellIs" dxfId="207" priority="332" operator="equal">
      <formula>0</formula>
    </cfRule>
  </conditionalFormatting>
  <conditionalFormatting sqref="AA13:AD13 AF13:AG13">
    <cfRule type="cellIs" dxfId="206" priority="331" operator="equal">
      <formula>0</formula>
    </cfRule>
  </conditionalFormatting>
  <conditionalFormatting sqref="AA12:AD12 AF12:AG12">
    <cfRule type="cellIs" dxfId="205" priority="330" operator="equal">
      <formula>0</formula>
    </cfRule>
  </conditionalFormatting>
  <conditionalFormatting sqref="AA19:AD19 AF19:AG19">
    <cfRule type="cellIs" dxfId="204" priority="325" operator="equal">
      <formula>0</formula>
    </cfRule>
  </conditionalFormatting>
  <conditionalFormatting sqref="AA29:AD29 AF29:AG29">
    <cfRule type="cellIs" dxfId="203" priority="321" operator="equal">
      <formula>0</formula>
    </cfRule>
  </conditionalFormatting>
  <conditionalFormatting sqref="AA30:AD31 AF30:AG31">
    <cfRule type="cellIs" dxfId="202" priority="320" operator="equal">
      <formula>0</formula>
    </cfRule>
  </conditionalFormatting>
  <conditionalFormatting sqref="AA33:AD33 AF33:AG33">
    <cfRule type="cellIs" dxfId="201" priority="319" operator="equal">
      <formula>0</formula>
    </cfRule>
  </conditionalFormatting>
  <conditionalFormatting sqref="AA32:AD32 AF32:AG32">
    <cfRule type="cellIs" dxfId="200" priority="318" operator="equal">
      <formula>0</formula>
    </cfRule>
  </conditionalFormatting>
  <conditionalFormatting sqref="AA39:AD39 AF39:AG39">
    <cfRule type="cellIs" dxfId="199" priority="313" operator="equal">
      <formula>0</formula>
    </cfRule>
  </conditionalFormatting>
  <conditionalFormatting sqref="AA14:AD14 AF14:AG14">
    <cfRule type="cellIs" dxfId="198" priority="329" operator="equal">
      <formula>0</formula>
    </cfRule>
  </conditionalFormatting>
  <conditionalFormatting sqref="AA15:AD16 AF15:AG16">
    <cfRule type="cellIs" dxfId="197" priority="328" operator="equal">
      <formula>0</formula>
    </cfRule>
  </conditionalFormatting>
  <conditionalFormatting sqref="AA18:AD18 AF18:AG18">
    <cfRule type="cellIs" dxfId="196" priority="327" operator="equal">
      <formula>0</formula>
    </cfRule>
  </conditionalFormatting>
  <conditionalFormatting sqref="AA17:AD17 AF17:AG17">
    <cfRule type="cellIs" dxfId="195" priority="326" operator="equal">
      <formula>0</formula>
    </cfRule>
  </conditionalFormatting>
  <conditionalFormatting sqref="AA25:AD26 AF25:AG26">
    <cfRule type="cellIs" dxfId="194" priority="324" operator="equal">
      <formula>0</formula>
    </cfRule>
  </conditionalFormatting>
  <conditionalFormatting sqref="AA28:AD28 AF28:AG28">
    <cfRule type="cellIs" dxfId="193" priority="323" operator="equal">
      <formula>0</formula>
    </cfRule>
  </conditionalFormatting>
  <conditionalFormatting sqref="AA27:AD27 AF27:AG27">
    <cfRule type="cellIs" dxfId="192" priority="322" operator="equal">
      <formula>0</formula>
    </cfRule>
  </conditionalFormatting>
  <conditionalFormatting sqref="AA34:AD34 AF34:AG34">
    <cfRule type="cellIs" dxfId="191" priority="317" operator="equal">
      <formula>0</formula>
    </cfRule>
  </conditionalFormatting>
  <conditionalFormatting sqref="AA35:AD36 AF35:AG36">
    <cfRule type="cellIs" dxfId="190" priority="316" operator="equal">
      <formula>0</formula>
    </cfRule>
  </conditionalFormatting>
  <conditionalFormatting sqref="AA38:AD38 AF38:AG38">
    <cfRule type="cellIs" dxfId="189" priority="315" operator="equal">
      <formula>0</formula>
    </cfRule>
  </conditionalFormatting>
  <conditionalFormatting sqref="AA37:AD37 AF37:AG37">
    <cfRule type="cellIs" dxfId="188" priority="314" operator="equal">
      <formula>0</formula>
    </cfRule>
  </conditionalFormatting>
  <conditionalFormatting sqref="AA20:AD21 AF20:AG21">
    <cfRule type="cellIs" dxfId="187" priority="300" operator="equal">
      <formula>0</formula>
    </cfRule>
  </conditionalFormatting>
  <conditionalFormatting sqref="AA23:AD23 AF23:AG23">
    <cfRule type="cellIs" dxfId="186" priority="299" operator="equal">
      <formula>0</formula>
    </cfRule>
  </conditionalFormatting>
  <conditionalFormatting sqref="AA22:AD22 AF22:AG22">
    <cfRule type="cellIs" dxfId="185" priority="298" operator="equal">
      <formula>0</formula>
    </cfRule>
  </conditionalFormatting>
  <conditionalFormatting sqref="AA24:AD24 AF24:AG24">
    <cfRule type="cellIs" dxfId="184" priority="297" operator="equal">
      <formula>0</formula>
    </cfRule>
  </conditionalFormatting>
  <conditionalFormatting sqref="AA50:AD51 AF50:AG51">
    <cfRule type="cellIs" dxfId="183" priority="296" operator="equal">
      <formula>0</formula>
    </cfRule>
  </conditionalFormatting>
  <conditionalFormatting sqref="AA53:AD53 AF53:AG53">
    <cfRule type="cellIs" dxfId="182" priority="295" operator="equal">
      <formula>0</formula>
    </cfRule>
  </conditionalFormatting>
  <conditionalFormatting sqref="AA52:AD52 AF52:AG52">
    <cfRule type="cellIs" dxfId="181" priority="294" operator="equal">
      <formula>0</formula>
    </cfRule>
  </conditionalFormatting>
  <conditionalFormatting sqref="AA54:AD54 AF54:AG54">
    <cfRule type="cellIs" dxfId="180" priority="293" operator="equal">
      <formula>0</formula>
    </cfRule>
  </conditionalFormatting>
  <conditionalFormatting sqref="AA55:AD56 AF55:AG56">
    <cfRule type="cellIs" dxfId="179" priority="292" operator="equal">
      <formula>0</formula>
    </cfRule>
  </conditionalFormatting>
  <conditionalFormatting sqref="AA58:AD58 AF58:AG58">
    <cfRule type="cellIs" dxfId="178" priority="291" operator="equal">
      <formula>0</formula>
    </cfRule>
  </conditionalFormatting>
  <conditionalFormatting sqref="AA57:AD57 AF57:AG57">
    <cfRule type="cellIs" dxfId="177" priority="290" operator="equal">
      <formula>0</formula>
    </cfRule>
  </conditionalFormatting>
  <conditionalFormatting sqref="AA59:AD59 AF59:AG59">
    <cfRule type="cellIs" dxfId="176" priority="289" operator="equal">
      <formula>0</formula>
    </cfRule>
  </conditionalFormatting>
  <conditionalFormatting sqref="AE10:AE11">
    <cfRule type="cellIs" dxfId="175" priority="288" operator="equal">
      <formula>0</formula>
    </cfRule>
  </conditionalFormatting>
  <conditionalFormatting sqref="AE13">
    <cfRule type="cellIs" dxfId="174" priority="287" operator="equal">
      <formula>0</formula>
    </cfRule>
  </conditionalFormatting>
  <conditionalFormatting sqref="AE12">
    <cfRule type="cellIs" dxfId="173" priority="286" operator="equal">
      <formula>0</formula>
    </cfRule>
  </conditionalFormatting>
  <conditionalFormatting sqref="AE29">
    <cfRule type="cellIs" dxfId="172" priority="281" operator="equal">
      <formula>0</formula>
    </cfRule>
  </conditionalFormatting>
  <conditionalFormatting sqref="AE30:AE31">
    <cfRule type="cellIs" dxfId="171" priority="280" operator="equal">
      <formula>0</formula>
    </cfRule>
  </conditionalFormatting>
  <conditionalFormatting sqref="AE33">
    <cfRule type="cellIs" dxfId="170" priority="279" operator="equal">
      <formula>0</formula>
    </cfRule>
  </conditionalFormatting>
  <conditionalFormatting sqref="AE32">
    <cfRule type="cellIs" dxfId="169" priority="278" operator="equal">
      <formula>0</formula>
    </cfRule>
  </conditionalFormatting>
  <conditionalFormatting sqref="AE39">
    <cfRule type="cellIs" dxfId="168" priority="273" operator="equal">
      <formula>0</formula>
    </cfRule>
  </conditionalFormatting>
  <conditionalFormatting sqref="AE14">
    <cfRule type="cellIs" dxfId="167" priority="285" operator="equal">
      <formula>0</formula>
    </cfRule>
  </conditionalFormatting>
  <conditionalFormatting sqref="AE25:AE26">
    <cfRule type="cellIs" dxfId="166" priority="284" operator="equal">
      <formula>0</formula>
    </cfRule>
  </conditionalFormatting>
  <conditionalFormatting sqref="AE28">
    <cfRule type="cellIs" dxfId="165" priority="283" operator="equal">
      <formula>0</formula>
    </cfRule>
  </conditionalFormatting>
  <conditionalFormatting sqref="AE27">
    <cfRule type="cellIs" dxfId="164" priority="282" operator="equal">
      <formula>0</formula>
    </cfRule>
  </conditionalFormatting>
  <conditionalFormatting sqref="AE34">
    <cfRule type="cellIs" dxfId="163" priority="277" operator="equal">
      <formula>0</formula>
    </cfRule>
  </conditionalFormatting>
  <conditionalFormatting sqref="AE35:AE36">
    <cfRule type="cellIs" dxfId="162" priority="276" operator="equal">
      <formula>0</formula>
    </cfRule>
  </conditionalFormatting>
  <conditionalFormatting sqref="AE38">
    <cfRule type="cellIs" dxfId="161" priority="275" operator="equal">
      <formula>0</formula>
    </cfRule>
  </conditionalFormatting>
  <conditionalFormatting sqref="AE37">
    <cfRule type="cellIs" dxfId="160" priority="274" operator="equal">
      <formula>0</formula>
    </cfRule>
  </conditionalFormatting>
  <conditionalFormatting sqref="AE20:AE21">
    <cfRule type="cellIs" dxfId="159" priority="268" operator="equal">
      <formula>0</formula>
    </cfRule>
  </conditionalFormatting>
  <conditionalFormatting sqref="AE55:AE56">
    <cfRule type="cellIs" dxfId="158" priority="260" operator="equal">
      <formula>0</formula>
    </cfRule>
  </conditionalFormatting>
  <conditionalFormatting sqref="AE58">
    <cfRule type="cellIs" dxfId="157" priority="259" operator="equal">
      <formula>0</formula>
    </cfRule>
  </conditionalFormatting>
  <conditionalFormatting sqref="AE57">
    <cfRule type="cellIs" dxfId="156" priority="258" operator="equal">
      <formula>0</formula>
    </cfRule>
  </conditionalFormatting>
  <conditionalFormatting sqref="AE59">
    <cfRule type="cellIs" dxfId="155" priority="257" operator="equal">
      <formula>0</formula>
    </cfRule>
  </conditionalFormatting>
  <conditionalFormatting sqref="AE53">
    <cfRule type="cellIs" dxfId="154" priority="263" operator="equal">
      <formula>0</formula>
    </cfRule>
  </conditionalFormatting>
  <conditionalFormatting sqref="AE52">
    <cfRule type="cellIs" dxfId="153" priority="262" operator="equal">
      <formula>0</formula>
    </cfRule>
  </conditionalFormatting>
  <conditionalFormatting sqref="AE54">
    <cfRule type="cellIs" dxfId="152" priority="261" operator="equal">
      <formula>0</formula>
    </cfRule>
  </conditionalFormatting>
  <conditionalFormatting sqref="AE19">
    <cfRule type="cellIs" dxfId="151" priority="253" operator="equal">
      <formula>0</formula>
    </cfRule>
  </conditionalFormatting>
  <conditionalFormatting sqref="AE15:AE16">
    <cfRule type="cellIs" dxfId="150" priority="256" operator="equal">
      <formula>0</formula>
    </cfRule>
  </conditionalFormatting>
  <conditionalFormatting sqref="AE18">
    <cfRule type="cellIs" dxfId="149" priority="255" operator="equal">
      <formula>0</formula>
    </cfRule>
  </conditionalFormatting>
  <conditionalFormatting sqref="AE17">
    <cfRule type="cellIs" dxfId="148" priority="254" operator="equal">
      <formula>0</formula>
    </cfRule>
  </conditionalFormatting>
  <conditionalFormatting sqref="AL18">
    <cfRule type="cellIs" dxfId="147" priority="167" operator="equal">
      <formula>0</formula>
    </cfRule>
  </conditionalFormatting>
  <conditionalFormatting sqref="AL17">
    <cfRule type="cellIs" dxfId="146" priority="166" operator="equal">
      <formula>0</formula>
    </cfRule>
  </conditionalFormatting>
  <conditionalFormatting sqref="AL19">
    <cfRule type="cellIs" dxfId="145" priority="165" operator="equal">
      <formula>0</formula>
    </cfRule>
  </conditionalFormatting>
  <conditionalFormatting sqref="B12">
    <cfRule type="cellIs" dxfId="144" priority="146" operator="equal">
      <formula>0</formula>
    </cfRule>
  </conditionalFormatting>
  <conditionalFormatting sqref="B17">
    <cfRule type="cellIs" dxfId="143" priority="145" operator="equal">
      <formula>0</formula>
    </cfRule>
  </conditionalFormatting>
  <conditionalFormatting sqref="B22">
    <cfRule type="cellIs" dxfId="142" priority="144" operator="equal">
      <formula>0</formula>
    </cfRule>
  </conditionalFormatting>
  <conditionalFormatting sqref="B27">
    <cfRule type="cellIs" dxfId="141" priority="143" operator="equal">
      <formula>0</formula>
    </cfRule>
  </conditionalFormatting>
  <conditionalFormatting sqref="B32">
    <cfRule type="cellIs" dxfId="140" priority="142" operator="equal">
      <formula>0</formula>
    </cfRule>
  </conditionalFormatting>
  <conditionalFormatting sqref="B37">
    <cfRule type="cellIs" dxfId="139" priority="141" operator="equal">
      <formula>0</formula>
    </cfRule>
  </conditionalFormatting>
  <conditionalFormatting sqref="B42">
    <cfRule type="cellIs" dxfId="138" priority="140" operator="equal">
      <formula>0</formula>
    </cfRule>
  </conditionalFormatting>
  <conditionalFormatting sqref="K40:L41">
    <cfRule type="cellIs" dxfId="137" priority="89" operator="equal">
      <formula>0</formula>
    </cfRule>
  </conditionalFormatting>
  <conditionalFormatting sqref="K43:L43">
    <cfRule type="cellIs" dxfId="136" priority="88" operator="equal">
      <formula>0</formula>
    </cfRule>
  </conditionalFormatting>
  <conditionalFormatting sqref="K42:L42">
    <cfRule type="cellIs" dxfId="135" priority="87" operator="equal">
      <formula>0</formula>
    </cfRule>
  </conditionalFormatting>
  <conditionalFormatting sqref="K44:L44">
    <cfRule type="cellIs" dxfId="134" priority="86" operator="equal">
      <formula>0</formula>
    </cfRule>
  </conditionalFormatting>
  <conditionalFormatting sqref="F40:I41">
    <cfRule type="cellIs" dxfId="133" priority="85" operator="equal">
      <formula>0</formula>
    </cfRule>
  </conditionalFormatting>
  <conditionalFormatting sqref="F43:I43">
    <cfRule type="cellIs" dxfId="132" priority="84" operator="equal">
      <formula>0</formula>
    </cfRule>
  </conditionalFormatting>
  <conditionalFormatting sqref="F42:I42">
    <cfRule type="cellIs" dxfId="131" priority="83" operator="equal">
      <formula>0</formula>
    </cfRule>
  </conditionalFormatting>
  <conditionalFormatting sqref="F44:I44">
    <cfRule type="cellIs" dxfId="130" priority="82" operator="equal">
      <formula>0</formula>
    </cfRule>
  </conditionalFormatting>
  <conditionalFormatting sqref="J40:J41">
    <cfRule type="cellIs" dxfId="129" priority="81" operator="equal">
      <formula>0</formula>
    </cfRule>
  </conditionalFormatting>
  <conditionalFormatting sqref="J43">
    <cfRule type="cellIs" dxfId="128" priority="80" operator="equal">
      <formula>0</formula>
    </cfRule>
  </conditionalFormatting>
  <conditionalFormatting sqref="J42">
    <cfRule type="cellIs" dxfId="127" priority="79" operator="equal">
      <formula>0</formula>
    </cfRule>
  </conditionalFormatting>
  <conditionalFormatting sqref="J44">
    <cfRule type="cellIs" dxfId="126" priority="78" operator="equal">
      <formula>0</formula>
    </cfRule>
  </conditionalFormatting>
  <conditionalFormatting sqref="Y40:Z41">
    <cfRule type="cellIs" dxfId="125" priority="77" operator="equal">
      <formula>0</formula>
    </cfRule>
  </conditionalFormatting>
  <conditionalFormatting sqref="Y43:Z43">
    <cfRule type="cellIs" dxfId="124" priority="76" operator="equal">
      <formula>0</formula>
    </cfRule>
  </conditionalFormatting>
  <conditionalFormatting sqref="Y42:Z42">
    <cfRule type="cellIs" dxfId="123" priority="75" operator="equal">
      <formula>0</formula>
    </cfRule>
  </conditionalFormatting>
  <conditionalFormatting sqref="Y44:Z44">
    <cfRule type="cellIs" dxfId="122" priority="74" operator="equal">
      <formula>0</formula>
    </cfRule>
  </conditionalFormatting>
  <conditionalFormatting sqref="T40:W41">
    <cfRule type="cellIs" dxfId="121" priority="73" operator="equal">
      <formula>0</formula>
    </cfRule>
  </conditionalFormatting>
  <conditionalFormatting sqref="T43:W43">
    <cfRule type="cellIs" dxfId="120" priority="72" operator="equal">
      <formula>0</formula>
    </cfRule>
  </conditionalFormatting>
  <conditionalFormatting sqref="T42:W42">
    <cfRule type="cellIs" dxfId="119" priority="71" operator="equal">
      <formula>0</formula>
    </cfRule>
  </conditionalFormatting>
  <conditionalFormatting sqref="T44:W44">
    <cfRule type="cellIs" dxfId="118" priority="70" operator="equal">
      <formula>0</formula>
    </cfRule>
  </conditionalFormatting>
  <conditionalFormatting sqref="X40:X41">
    <cfRule type="cellIs" dxfId="117" priority="69" operator="equal">
      <formula>0</formula>
    </cfRule>
  </conditionalFormatting>
  <conditionalFormatting sqref="X43">
    <cfRule type="cellIs" dxfId="116" priority="68" operator="equal">
      <formula>0</formula>
    </cfRule>
  </conditionalFormatting>
  <conditionalFormatting sqref="X42">
    <cfRule type="cellIs" dxfId="115" priority="67" operator="equal">
      <formula>0</formula>
    </cfRule>
  </conditionalFormatting>
  <conditionalFormatting sqref="X44">
    <cfRule type="cellIs" dxfId="114" priority="66" operator="equal">
      <formula>0</formula>
    </cfRule>
  </conditionalFormatting>
  <conditionalFormatting sqref="AF40:AG41">
    <cfRule type="cellIs" dxfId="113" priority="65" operator="equal">
      <formula>0</formula>
    </cfRule>
  </conditionalFormatting>
  <conditionalFormatting sqref="AF43:AG43">
    <cfRule type="cellIs" dxfId="112" priority="64" operator="equal">
      <formula>0</formula>
    </cfRule>
  </conditionalFormatting>
  <conditionalFormatting sqref="AF42:AG42">
    <cfRule type="cellIs" dxfId="111" priority="63" operator="equal">
      <formula>0</formula>
    </cfRule>
  </conditionalFormatting>
  <conditionalFormatting sqref="AF44:AG44">
    <cfRule type="cellIs" dxfId="110" priority="62" operator="equal">
      <formula>0</formula>
    </cfRule>
  </conditionalFormatting>
  <conditionalFormatting sqref="AA40:AD41">
    <cfRule type="cellIs" dxfId="109" priority="61" operator="equal">
      <formula>0</formula>
    </cfRule>
  </conditionalFormatting>
  <conditionalFormatting sqref="AA43:AD43">
    <cfRule type="cellIs" dxfId="108" priority="60" operator="equal">
      <formula>0</formula>
    </cfRule>
  </conditionalFormatting>
  <conditionalFormatting sqref="AA42:AD42">
    <cfRule type="cellIs" dxfId="107" priority="59" operator="equal">
      <formula>0</formula>
    </cfRule>
  </conditionalFormatting>
  <conditionalFormatting sqref="AA44:AD44">
    <cfRule type="cellIs" dxfId="106" priority="58" operator="equal">
      <formula>0</formula>
    </cfRule>
  </conditionalFormatting>
  <conditionalFormatting sqref="AE40:AE41">
    <cfRule type="cellIs" dxfId="105" priority="57" operator="equal">
      <formula>0</formula>
    </cfRule>
  </conditionalFormatting>
  <conditionalFormatting sqref="AE43">
    <cfRule type="cellIs" dxfId="104" priority="56" operator="equal">
      <formula>0</formula>
    </cfRule>
  </conditionalFormatting>
  <conditionalFormatting sqref="AE42">
    <cfRule type="cellIs" dxfId="103" priority="55" operator="equal">
      <formula>0</formula>
    </cfRule>
  </conditionalFormatting>
  <conditionalFormatting sqref="AE44">
    <cfRule type="cellIs" dxfId="102" priority="54" operator="equal">
      <formula>0</formula>
    </cfRule>
  </conditionalFormatting>
  <conditionalFormatting sqref="AM40:AN41">
    <cfRule type="cellIs" dxfId="101" priority="53" operator="equal">
      <formula>0</formula>
    </cfRule>
  </conditionalFormatting>
  <conditionalFormatting sqref="AM43:AN43">
    <cfRule type="cellIs" dxfId="100" priority="52" operator="equal">
      <formula>0</formula>
    </cfRule>
  </conditionalFormatting>
  <conditionalFormatting sqref="AM42:AN42">
    <cfRule type="cellIs" dxfId="99" priority="51" operator="equal">
      <formula>0</formula>
    </cfRule>
  </conditionalFormatting>
  <conditionalFormatting sqref="AM44:AN44">
    <cfRule type="cellIs" dxfId="98" priority="50" operator="equal">
      <formula>0</formula>
    </cfRule>
  </conditionalFormatting>
  <conditionalFormatting sqref="AH40:AK41">
    <cfRule type="cellIs" dxfId="97" priority="49" operator="equal">
      <formula>0</formula>
    </cfRule>
  </conditionalFormatting>
  <conditionalFormatting sqref="AH43:AK43">
    <cfRule type="cellIs" dxfId="96" priority="48" operator="equal">
      <formula>0</formula>
    </cfRule>
  </conditionalFormatting>
  <conditionalFormatting sqref="AH42:AK42">
    <cfRule type="cellIs" dxfId="95" priority="47" operator="equal">
      <formula>0</formula>
    </cfRule>
  </conditionalFormatting>
  <conditionalFormatting sqref="AH44:AK44">
    <cfRule type="cellIs" dxfId="94" priority="46" operator="equal">
      <formula>0</formula>
    </cfRule>
  </conditionalFormatting>
  <conditionalFormatting sqref="AL40:AL41">
    <cfRule type="cellIs" dxfId="93" priority="45" operator="equal">
      <formula>0</formula>
    </cfRule>
  </conditionalFormatting>
  <conditionalFormatting sqref="AL43">
    <cfRule type="cellIs" dxfId="92" priority="44" operator="equal">
      <formula>0</formula>
    </cfRule>
  </conditionalFormatting>
  <conditionalFormatting sqref="AL42">
    <cfRule type="cellIs" dxfId="91" priority="43" operator="equal">
      <formula>0</formula>
    </cfRule>
  </conditionalFormatting>
  <conditionalFormatting sqref="AL44">
    <cfRule type="cellIs" dxfId="90" priority="42" operator="equal">
      <formula>0</formula>
    </cfRule>
  </conditionalFormatting>
  <conditionalFormatting sqref="M48:P48 R48:S48">
    <cfRule type="cellIs" dxfId="89" priority="40" operator="equal">
      <formula>0</formula>
    </cfRule>
  </conditionalFormatting>
  <conditionalFormatting sqref="M49:P49 R49:S49">
    <cfRule type="cellIs" dxfId="88" priority="38" operator="equal">
      <formula>0</formula>
    </cfRule>
  </conditionalFormatting>
  <conditionalFormatting sqref="M45:P46 R45:S46">
    <cfRule type="cellIs" dxfId="87" priority="41" operator="equal">
      <formula>0</formula>
    </cfRule>
  </conditionalFormatting>
  <conditionalFormatting sqref="M47:P47 R47:S47">
    <cfRule type="cellIs" dxfId="86" priority="39" operator="equal">
      <formula>0</formula>
    </cfRule>
  </conditionalFormatting>
  <conditionalFormatting sqref="Q48">
    <cfRule type="cellIs" dxfId="85" priority="36" operator="equal">
      <formula>0</formula>
    </cfRule>
  </conditionalFormatting>
  <conditionalFormatting sqref="Q49">
    <cfRule type="cellIs" dxfId="84" priority="34" operator="equal">
      <formula>0</formula>
    </cfRule>
  </conditionalFormatting>
  <conditionalFormatting sqref="Q45:Q46">
    <cfRule type="cellIs" dxfId="83" priority="37" operator="equal">
      <formula>0</formula>
    </cfRule>
  </conditionalFormatting>
  <conditionalFormatting sqref="Q47">
    <cfRule type="cellIs" dxfId="82" priority="35" operator="equal">
      <formula>0</formula>
    </cfRule>
  </conditionalFormatting>
  <conditionalFormatting sqref="F48:I48 K48:L48">
    <cfRule type="cellIs" dxfId="81" priority="32" operator="equal">
      <formula>0</formula>
    </cfRule>
  </conditionalFormatting>
  <conditionalFormatting sqref="F49:I49 K49:L49">
    <cfRule type="cellIs" dxfId="80" priority="30" operator="equal">
      <formula>0</formula>
    </cfRule>
  </conditionalFormatting>
  <conditionalFormatting sqref="F45:I46 K45:L46">
    <cfRule type="cellIs" dxfId="79" priority="33" operator="equal">
      <formula>0</formula>
    </cfRule>
  </conditionalFormatting>
  <conditionalFormatting sqref="F47:I47 K47:L47">
    <cfRule type="cellIs" dxfId="78" priority="31" operator="equal">
      <formula>0</formula>
    </cfRule>
  </conditionalFormatting>
  <conditionalFormatting sqref="J48">
    <cfRule type="cellIs" dxfId="77" priority="28" operator="equal">
      <formula>0</formula>
    </cfRule>
  </conditionalFormatting>
  <conditionalFormatting sqref="J49">
    <cfRule type="cellIs" dxfId="76" priority="26" operator="equal">
      <formula>0</formula>
    </cfRule>
  </conditionalFormatting>
  <conditionalFormatting sqref="J45:J46">
    <cfRule type="cellIs" dxfId="75" priority="29" operator="equal">
      <formula>0</formula>
    </cfRule>
  </conditionalFormatting>
  <conditionalFormatting sqref="J47">
    <cfRule type="cellIs" dxfId="74" priority="27" operator="equal">
      <formula>0</formula>
    </cfRule>
  </conditionalFormatting>
  <conditionalFormatting sqref="T48:W48 Y48:Z48">
    <cfRule type="cellIs" dxfId="73" priority="24" operator="equal">
      <formula>0</formula>
    </cfRule>
  </conditionalFormatting>
  <conditionalFormatting sqref="T49:W49 Y49:Z49">
    <cfRule type="cellIs" dxfId="72" priority="22" operator="equal">
      <formula>0</formula>
    </cfRule>
  </conditionalFormatting>
  <conditionalFormatting sqref="T45:W46 Y45:Z46">
    <cfRule type="cellIs" dxfId="71" priority="25" operator="equal">
      <formula>0</formula>
    </cfRule>
  </conditionalFormatting>
  <conditionalFormatting sqref="T47:W47 Y47:Z47">
    <cfRule type="cellIs" dxfId="70" priority="23" operator="equal">
      <formula>0</formula>
    </cfRule>
  </conditionalFormatting>
  <conditionalFormatting sqref="X48">
    <cfRule type="cellIs" dxfId="69" priority="20" operator="equal">
      <formula>0</formula>
    </cfRule>
  </conditionalFormatting>
  <conditionalFormatting sqref="X49">
    <cfRule type="cellIs" dxfId="68" priority="18" operator="equal">
      <formula>0</formula>
    </cfRule>
  </conditionalFormatting>
  <conditionalFormatting sqref="X45:X46">
    <cfRule type="cellIs" dxfId="67" priority="21" operator="equal">
      <formula>0</formula>
    </cfRule>
  </conditionalFormatting>
  <conditionalFormatting sqref="X47">
    <cfRule type="cellIs" dxfId="66" priority="19" operator="equal">
      <formula>0</formula>
    </cfRule>
  </conditionalFormatting>
  <conditionalFormatting sqref="AA48:AD48 AF48:AG48">
    <cfRule type="cellIs" dxfId="65" priority="16" operator="equal">
      <formula>0</formula>
    </cfRule>
  </conditionalFormatting>
  <conditionalFormatting sqref="AA49:AD49 AF49:AG49">
    <cfRule type="cellIs" dxfId="64" priority="14" operator="equal">
      <formula>0</formula>
    </cfRule>
  </conditionalFormatting>
  <conditionalFormatting sqref="AA45:AD46 AF45:AG46">
    <cfRule type="cellIs" dxfId="63" priority="17" operator="equal">
      <formula>0</formula>
    </cfRule>
  </conditionalFormatting>
  <conditionalFormatting sqref="AA47:AD47 AF47:AG47">
    <cfRule type="cellIs" dxfId="62" priority="15" operator="equal">
      <formula>0</formula>
    </cfRule>
  </conditionalFormatting>
  <conditionalFormatting sqref="AE48">
    <cfRule type="cellIs" dxfId="61" priority="12" operator="equal">
      <formula>0</formula>
    </cfRule>
  </conditionalFormatting>
  <conditionalFormatting sqref="AE49">
    <cfRule type="cellIs" dxfId="60" priority="10" operator="equal">
      <formula>0</formula>
    </cfRule>
  </conditionalFormatting>
  <conditionalFormatting sqref="AE45:AE46">
    <cfRule type="cellIs" dxfId="59" priority="13" operator="equal">
      <formula>0</formula>
    </cfRule>
  </conditionalFormatting>
  <conditionalFormatting sqref="AE47">
    <cfRule type="cellIs" dxfId="58" priority="11" operator="equal">
      <formula>0</formula>
    </cfRule>
  </conditionalFormatting>
  <conditionalFormatting sqref="AH48:AK48 AM48:AN48">
    <cfRule type="cellIs" dxfId="57" priority="8" operator="equal">
      <formula>0</formula>
    </cfRule>
  </conditionalFormatting>
  <conditionalFormatting sqref="AH49:AK49 AM49:AN49">
    <cfRule type="cellIs" dxfId="56" priority="6" operator="equal">
      <formula>0</formula>
    </cfRule>
  </conditionalFormatting>
  <conditionalFormatting sqref="AH45:AK46 AM45:AN46">
    <cfRule type="cellIs" dxfId="55" priority="9" operator="equal">
      <formula>0</formula>
    </cfRule>
  </conditionalFormatting>
  <conditionalFormatting sqref="AH47:AK47 AM47:AN47">
    <cfRule type="cellIs" dxfId="54" priority="7" operator="equal">
      <formula>0</formula>
    </cfRule>
  </conditionalFormatting>
  <conditionalFormatting sqref="AL48">
    <cfRule type="cellIs" dxfId="53" priority="4" operator="equal">
      <formula>0</formula>
    </cfRule>
  </conditionalFormatting>
  <conditionalFormatting sqref="AL49">
    <cfRule type="cellIs" dxfId="52" priority="2" operator="equal">
      <formula>0</formula>
    </cfRule>
  </conditionalFormatting>
  <conditionalFormatting sqref="AL45:AL46">
    <cfRule type="cellIs" dxfId="51" priority="5" operator="equal">
      <formula>0</formula>
    </cfRule>
  </conditionalFormatting>
  <conditionalFormatting sqref="AL47">
    <cfRule type="cellIs" dxfId="50" priority="3" operator="equal">
      <formula>0</formula>
    </cfRule>
  </conditionalFormatting>
  <conditionalFormatting sqref="Q14">
    <cfRule type="cellIs" dxfId="49" priority="1" operator="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AO43"/>
  <sheetViews>
    <sheetView workbookViewId="0">
      <selection activeCell="J23" sqref="J23"/>
    </sheetView>
  </sheetViews>
  <sheetFormatPr defaultColWidth="9.109375" defaultRowHeight="13.2" x14ac:dyDescent="0.25"/>
  <cols>
    <col min="1" max="1" width="4" style="21" customWidth="1"/>
    <col min="2" max="2" width="4.109375" style="21" bestFit="1" customWidth="1"/>
    <col min="3" max="3" width="25.6640625" style="21" customWidth="1"/>
    <col min="4" max="4" width="9.33203125" style="21" bestFit="1" customWidth="1"/>
    <col min="5" max="39" width="2.88671875" style="21" customWidth="1"/>
    <col min="40" max="40" width="11.88671875" style="21" customWidth="1"/>
    <col min="41" max="41" width="18.6640625" style="21" customWidth="1"/>
    <col min="42" max="16384" width="9.109375" style="21"/>
  </cols>
  <sheetData>
    <row r="2" spans="2:41" ht="21" customHeight="1" x14ac:dyDescent="0.35">
      <c r="B2" s="396" t="s">
        <v>17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</row>
    <row r="3" spans="2:41" ht="20.25" customHeight="1" x14ac:dyDescent="0.35">
      <c r="B3" s="396" t="s">
        <v>18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</row>
    <row r="4" spans="2:41" ht="11.25" customHeight="1" thickBot="1" x14ac:dyDescent="0.3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2:41" ht="27.75" customHeight="1" thickBot="1" x14ac:dyDescent="0.35">
      <c r="B5" s="23"/>
      <c r="C5" s="24"/>
      <c r="D5" s="25"/>
      <c r="E5" s="397" t="s">
        <v>19</v>
      </c>
      <c r="F5" s="398"/>
      <c r="G5" s="398"/>
      <c r="H5" s="399">
        <v>2023</v>
      </c>
      <c r="I5" s="400"/>
      <c r="J5" s="400"/>
      <c r="K5" s="400"/>
      <c r="L5" s="401"/>
      <c r="M5" s="24"/>
      <c r="N5" s="24"/>
      <c r="O5" s="24"/>
      <c r="P5" s="24"/>
      <c r="Q5" s="24"/>
      <c r="R5" s="397" t="s">
        <v>20</v>
      </c>
      <c r="S5" s="398"/>
      <c r="T5" s="398"/>
      <c r="U5" s="399" t="s">
        <v>123</v>
      </c>
      <c r="V5" s="400"/>
      <c r="W5" s="400"/>
      <c r="X5" s="400"/>
      <c r="Y5" s="401"/>
      <c r="Z5" s="24"/>
      <c r="AA5" s="24"/>
      <c r="AB5" s="24"/>
      <c r="AC5" s="24"/>
      <c r="AD5" s="26"/>
      <c r="AE5" s="397" t="s">
        <v>21</v>
      </c>
      <c r="AF5" s="398"/>
      <c r="AG5" s="398"/>
      <c r="AH5" s="398"/>
      <c r="AI5" s="398"/>
      <c r="AJ5" s="402">
        <v>20</v>
      </c>
      <c r="AK5" s="402"/>
      <c r="AL5" s="403"/>
      <c r="AM5" s="25"/>
      <c r="AN5" s="25"/>
      <c r="AO5" s="25"/>
    </row>
    <row r="6" spans="2:41" ht="9" customHeight="1" x14ac:dyDescent="0.2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2:41" ht="20.100000000000001" customHeight="1" thickBot="1" x14ac:dyDescent="0.3">
      <c r="B7" s="23"/>
    </row>
    <row r="8" spans="2:41" ht="60" customHeight="1" thickTop="1" thickBot="1" x14ac:dyDescent="0.3">
      <c r="B8" s="383" t="s">
        <v>22</v>
      </c>
      <c r="C8" s="385" t="s">
        <v>23</v>
      </c>
      <c r="D8" s="387" t="s">
        <v>24</v>
      </c>
      <c r="E8" s="27" t="s">
        <v>5</v>
      </c>
      <c r="F8" s="27" t="s">
        <v>6</v>
      </c>
      <c r="G8" s="27" t="s">
        <v>7</v>
      </c>
      <c r="H8" s="27" t="s">
        <v>8</v>
      </c>
      <c r="I8" s="27" t="s">
        <v>9</v>
      </c>
      <c r="J8" s="28" t="s">
        <v>10</v>
      </c>
      <c r="K8" s="28" t="s">
        <v>11</v>
      </c>
      <c r="L8" s="27" t="s">
        <v>5</v>
      </c>
      <c r="M8" s="27" t="s">
        <v>6</v>
      </c>
      <c r="N8" s="27" t="s">
        <v>7</v>
      </c>
      <c r="O8" s="27" t="s">
        <v>8</v>
      </c>
      <c r="P8" s="27" t="s">
        <v>9</v>
      </c>
      <c r="Q8" s="28" t="s">
        <v>10</v>
      </c>
      <c r="R8" s="28" t="s">
        <v>11</v>
      </c>
      <c r="S8" s="27" t="s">
        <v>5</v>
      </c>
      <c r="T8" s="27" t="s">
        <v>6</v>
      </c>
      <c r="U8" s="27" t="s">
        <v>7</v>
      </c>
      <c r="V8" s="27" t="s">
        <v>8</v>
      </c>
      <c r="W8" s="27" t="s">
        <v>9</v>
      </c>
      <c r="X8" s="28" t="s">
        <v>10</v>
      </c>
      <c r="Y8" s="28" t="s">
        <v>11</v>
      </c>
      <c r="Z8" s="27" t="s">
        <v>5</v>
      </c>
      <c r="AA8" s="27" t="s">
        <v>6</v>
      </c>
      <c r="AB8" s="27" t="s">
        <v>7</v>
      </c>
      <c r="AC8" s="27" t="s">
        <v>8</v>
      </c>
      <c r="AD8" s="27" t="s">
        <v>9</v>
      </c>
      <c r="AE8" s="28" t="s">
        <v>10</v>
      </c>
      <c r="AF8" s="28" t="s">
        <v>11</v>
      </c>
      <c r="AG8" s="27" t="s">
        <v>5</v>
      </c>
      <c r="AH8" s="27" t="s">
        <v>6</v>
      </c>
      <c r="AI8" s="27" t="s">
        <v>7</v>
      </c>
      <c r="AJ8" s="27" t="s">
        <v>8</v>
      </c>
      <c r="AK8" s="27" t="s">
        <v>9</v>
      </c>
      <c r="AL8" s="28" t="s">
        <v>10</v>
      </c>
      <c r="AM8" s="28" t="s">
        <v>11</v>
      </c>
      <c r="AN8" s="389" t="s">
        <v>25</v>
      </c>
      <c r="AO8" s="391" t="s">
        <v>26</v>
      </c>
    </row>
    <row r="9" spans="2:41" ht="30" customHeight="1" thickBot="1" x14ac:dyDescent="0.3">
      <c r="B9" s="384"/>
      <c r="C9" s="386"/>
      <c r="D9" s="388"/>
      <c r="E9" s="29">
        <v>1</v>
      </c>
      <c r="F9" s="29">
        <v>2</v>
      </c>
      <c r="G9" s="29">
        <v>3</v>
      </c>
      <c r="H9" s="29">
        <v>4</v>
      </c>
      <c r="I9" s="29">
        <v>5</v>
      </c>
      <c r="J9" s="30">
        <v>6</v>
      </c>
      <c r="K9" s="30">
        <v>7</v>
      </c>
      <c r="L9" s="29">
        <v>8</v>
      </c>
      <c r="M9" s="29">
        <v>9</v>
      </c>
      <c r="N9" s="29">
        <v>10</v>
      </c>
      <c r="O9" s="29">
        <v>11</v>
      </c>
      <c r="P9" s="29">
        <v>12</v>
      </c>
      <c r="Q9" s="30">
        <v>13</v>
      </c>
      <c r="R9" s="30">
        <v>14</v>
      </c>
      <c r="S9" s="29">
        <v>15</v>
      </c>
      <c r="T9" s="29">
        <v>16</v>
      </c>
      <c r="U9" s="29">
        <v>17</v>
      </c>
      <c r="V9" s="29">
        <v>18</v>
      </c>
      <c r="W9" s="29">
        <v>19</v>
      </c>
      <c r="X9" s="30">
        <v>20</v>
      </c>
      <c r="Y9" s="30">
        <v>21</v>
      </c>
      <c r="Z9" s="29">
        <v>22</v>
      </c>
      <c r="AA9" s="29">
        <v>23</v>
      </c>
      <c r="AB9" s="29">
        <v>24</v>
      </c>
      <c r="AC9" s="29">
        <v>25</v>
      </c>
      <c r="AD9" s="29">
        <v>26</v>
      </c>
      <c r="AE9" s="30">
        <v>27</v>
      </c>
      <c r="AF9" s="30">
        <v>28</v>
      </c>
      <c r="AG9" s="31">
        <v>29</v>
      </c>
      <c r="AH9" s="31">
        <v>30</v>
      </c>
      <c r="AI9" s="31">
        <v>31</v>
      </c>
      <c r="AJ9" s="31"/>
      <c r="AK9" s="31"/>
      <c r="AL9" s="30"/>
      <c r="AM9" s="30"/>
      <c r="AN9" s="390"/>
      <c r="AO9" s="392"/>
    </row>
    <row r="10" spans="2:41" ht="24.9" customHeight="1" thickTop="1" x14ac:dyDescent="0.25">
      <c r="B10" s="32">
        <v>1</v>
      </c>
      <c r="C10" s="369" t="s">
        <v>27</v>
      </c>
      <c r="D10" s="33">
        <v>14</v>
      </c>
      <c r="E10" s="311"/>
      <c r="F10" s="311"/>
      <c r="G10" s="312"/>
      <c r="H10" s="311"/>
      <c r="I10" s="311"/>
      <c r="J10" s="35"/>
      <c r="K10" s="35"/>
      <c r="L10" s="311"/>
      <c r="M10" s="311"/>
      <c r="N10" s="312"/>
      <c r="O10" s="311"/>
      <c r="P10" s="311"/>
      <c r="Q10" s="35"/>
      <c r="R10" s="35"/>
      <c r="S10" s="311"/>
      <c r="T10" s="311"/>
      <c r="U10" s="312"/>
      <c r="V10" s="311"/>
      <c r="W10" s="311"/>
      <c r="X10" s="35"/>
      <c r="Y10" s="35"/>
      <c r="Z10" s="311"/>
      <c r="AA10" s="311"/>
      <c r="AB10" s="312"/>
      <c r="AC10" s="311"/>
      <c r="AD10" s="311"/>
      <c r="AE10" s="35"/>
      <c r="AF10" s="35"/>
      <c r="AG10" s="311"/>
      <c r="AH10" s="311"/>
      <c r="AI10" s="312"/>
      <c r="AJ10" s="311"/>
      <c r="AK10" s="311"/>
      <c r="AL10" s="35"/>
      <c r="AM10" s="35"/>
      <c r="AN10" s="34">
        <f>SUM(E10:AM10)</f>
        <v>0</v>
      </c>
      <c r="AO10" s="36" t="s">
        <v>28</v>
      </c>
    </row>
    <row r="11" spans="2:41" ht="24.9" customHeight="1" x14ac:dyDescent="0.25">
      <c r="B11" s="37">
        <v>2</v>
      </c>
      <c r="C11" s="370" t="s">
        <v>116</v>
      </c>
      <c r="D11" s="38">
        <v>14</v>
      </c>
      <c r="E11" s="39"/>
      <c r="F11" s="39"/>
      <c r="G11" s="40"/>
      <c r="H11" s="39"/>
      <c r="I11" s="39"/>
      <c r="J11" s="41"/>
      <c r="K11" s="41"/>
      <c r="L11" s="39"/>
      <c r="M11" s="39"/>
      <c r="N11" s="39"/>
      <c r="O11" s="39"/>
      <c r="P11" s="39"/>
      <c r="Q11" s="41"/>
      <c r="R11" s="41"/>
      <c r="S11" s="39"/>
      <c r="T11" s="39"/>
      <c r="U11" s="40"/>
      <c r="V11" s="39"/>
      <c r="W11" s="39"/>
      <c r="X11" s="41"/>
      <c r="Y11" s="41"/>
      <c r="Z11" s="39"/>
      <c r="AA11" s="39"/>
      <c r="AB11" s="40"/>
      <c r="AC11" s="39"/>
      <c r="AD11" s="39"/>
      <c r="AE11" s="41"/>
      <c r="AF11" s="41"/>
      <c r="AG11" s="39"/>
      <c r="AH11" s="39"/>
      <c r="AI11" s="40"/>
      <c r="AJ11" s="39"/>
      <c r="AK11" s="39"/>
      <c r="AL11" s="41"/>
      <c r="AM11" s="41"/>
      <c r="AN11" s="39">
        <f t="shared" ref="AN11:AN29" si="0">SUM(E11:AM11)</f>
        <v>0</v>
      </c>
      <c r="AO11" s="42"/>
    </row>
    <row r="12" spans="2:41" ht="24.9" customHeight="1" x14ac:dyDescent="0.25">
      <c r="B12" s="37">
        <v>3</v>
      </c>
      <c r="C12" s="371" t="s">
        <v>84</v>
      </c>
      <c r="D12" s="38">
        <v>14</v>
      </c>
      <c r="E12" s="39"/>
      <c r="F12" s="39"/>
      <c r="G12" s="40"/>
      <c r="H12" s="39"/>
      <c r="I12" s="39"/>
      <c r="J12" s="41"/>
      <c r="K12" s="41"/>
      <c r="L12" s="39"/>
      <c r="M12" s="39"/>
      <c r="N12" s="40"/>
      <c r="O12" s="39"/>
      <c r="P12" s="39"/>
      <c r="Q12" s="41"/>
      <c r="R12" s="41"/>
      <c r="S12" s="39"/>
      <c r="T12" s="39"/>
      <c r="U12" s="40"/>
      <c r="V12" s="39"/>
      <c r="W12" s="39"/>
      <c r="X12" s="41"/>
      <c r="Y12" s="41"/>
      <c r="Z12" s="39"/>
      <c r="AA12" s="39"/>
      <c r="AB12" s="40"/>
      <c r="AC12" s="39"/>
      <c r="AD12" s="39"/>
      <c r="AE12" s="41"/>
      <c r="AF12" s="41"/>
      <c r="AG12" s="39"/>
      <c r="AH12" s="39"/>
      <c r="AI12" s="40"/>
      <c r="AJ12" s="39"/>
      <c r="AK12" s="39"/>
      <c r="AL12" s="41"/>
      <c r="AM12" s="41"/>
      <c r="AN12" s="39">
        <f t="shared" si="0"/>
        <v>0</v>
      </c>
      <c r="AO12" s="42"/>
    </row>
    <row r="13" spans="2:41" ht="24.9" customHeight="1" x14ac:dyDescent="0.25">
      <c r="B13" s="37">
        <v>4</v>
      </c>
      <c r="C13" s="371" t="s">
        <v>84</v>
      </c>
      <c r="D13" s="38">
        <v>14</v>
      </c>
      <c r="E13" s="43"/>
      <c r="F13" s="43"/>
      <c r="G13" s="44"/>
      <c r="H13" s="43"/>
      <c r="I13" s="43"/>
      <c r="J13" s="45"/>
      <c r="K13" s="45"/>
      <c r="L13" s="43"/>
      <c r="M13" s="43"/>
      <c r="N13" s="44"/>
      <c r="O13" s="43"/>
      <c r="P13" s="43"/>
      <c r="Q13" s="45"/>
      <c r="R13" s="45"/>
      <c r="S13" s="43"/>
      <c r="T13" s="43"/>
      <c r="U13" s="44"/>
      <c r="V13" s="43"/>
      <c r="W13" s="43"/>
      <c r="X13" s="45"/>
      <c r="Y13" s="45"/>
      <c r="Z13" s="43"/>
      <c r="AA13" s="43"/>
      <c r="AB13" s="44"/>
      <c r="AC13" s="43"/>
      <c r="AD13" s="43"/>
      <c r="AE13" s="45"/>
      <c r="AF13" s="45"/>
      <c r="AG13" s="43"/>
      <c r="AH13" s="43"/>
      <c r="AI13" s="44"/>
      <c r="AJ13" s="43"/>
      <c r="AK13" s="43"/>
      <c r="AL13" s="45"/>
      <c r="AM13" s="45"/>
      <c r="AN13" s="43">
        <f t="shared" si="0"/>
        <v>0</v>
      </c>
      <c r="AO13" s="42"/>
    </row>
    <row r="14" spans="2:41" ht="24.9" customHeight="1" x14ac:dyDescent="0.25">
      <c r="B14" s="37">
        <v>5</v>
      </c>
      <c r="C14" s="371" t="s">
        <v>84</v>
      </c>
      <c r="D14" s="38">
        <v>14</v>
      </c>
      <c r="E14" s="43"/>
      <c r="F14" s="43"/>
      <c r="G14" s="44"/>
      <c r="H14" s="43"/>
      <c r="I14" s="43"/>
      <c r="J14" s="45"/>
      <c r="K14" s="45"/>
      <c r="L14" s="43"/>
      <c r="M14" s="43"/>
      <c r="N14" s="44"/>
      <c r="O14" s="43"/>
      <c r="P14" s="43"/>
      <c r="Q14" s="45"/>
      <c r="R14" s="45"/>
      <c r="S14" s="43"/>
      <c r="T14" s="43"/>
      <c r="U14" s="44"/>
      <c r="V14" s="43"/>
      <c r="W14" s="43"/>
      <c r="X14" s="45"/>
      <c r="Y14" s="45"/>
      <c r="Z14" s="43"/>
      <c r="AA14" s="43"/>
      <c r="AB14" s="44"/>
      <c r="AC14" s="43"/>
      <c r="AD14" s="43"/>
      <c r="AE14" s="45"/>
      <c r="AF14" s="45"/>
      <c r="AG14" s="43"/>
      <c r="AH14" s="43"/>
      <c r="AI14" s="44"/>
      <c r="AJ14" s="43"/>
      <c r="AK14" s="43"/>
      <c r="AL14" s="45"/>
      <c r="AM14" s="45"/>
      <c r="AN14" s="43">
        <f t="shared" si="0"/>
        <v>0</v>
      </c>
      <c r="AO14" s="42"/>
    </row>
    <row r="15" spans="2:41" ht="24.9" customHeight="1" x14ac:dyDescent="0.25">
      <c r="B15" s="37">
        <v>6</v>
      </c>
      <c r="C15" s="371" t="s">
        <v>84</v>
      </c>
      <c r="D15" s="38">
        <v>14</v>
      </c>
      <c r="E15" s="39"/>
      <c r="F15" s="39"/>
      <c r="G15" s="40"/>
      <c r="H15" s="39"/>
      <c r="I15" s="39"/>
      <c r="J15" s="41"/>
      <c r="K15" s="41"/>
      <c r="L15" s="39"/>
      <c r="M15" s="39"/>
      <c r="N15" s="40"/>
      <c r="O15" s="39"/>
      <c r="P15" s="39"/>
      <c r="Q15" s="41"/>
      <c r="R15" s="41"/>
      <c r="S15" s="39"/>
      <c r="T15" s="39"/>
      <c r="U15" s="40"/>
      <c r="V15" s="39"/>
      <c r="W15" s="39"/>
      <c r="X15" s="41"/>
      <c r="Y15" s="41"/>
      <c r="Z15" s="39"/>
      <c r="AA15" s="39"/>
      <c r="AB15" s="40"/>
      <c r="AC15" s="39"/>
      <c r="AD15" s="39"/>
      <c r="AE15" s="41"/>
      <c r="AF15" s="41"/>
      <c r="AG15" s="39"/>
      <c r="AH15" s="39"/>
      <c r="AI15" s="40"/>
      <c r="AJ15" s="39"/>
      <c r="AK15" s="39"/>
      <c r="AL15" s="41"/>
      <c r="AM15" s="41"/>
      <c r="AN15" s="43">
        <f t="shared" si="0"/>
        <v>0</v>
      </c>
      <c r="AO15" s="42"/>
    </row>
    <row r="16" spans="2:41" s="46" customFormat="1" ht="22.5" customHeight="1" x14ac:dyDescent="0.25">
      <c r="B16" s="37">
        <v>7</v>
      </c>
      <c r="C16" s="371" t="s">
        <v>84</v>
      </c>
      <c r="D16" s="38">
        <v>14</v>
      </c>
      <c r="E16" s="43"/>
      <c r="F16" s="43"/>
      <c r="G16" s="44"/>
      <c r="H16" s="43"/>
      <c r="I16" s="43"/>
      <c r="J16" s="45"/>
      <c r="K16" s="45"/>
      <c r="L16" s="43"/>
      <c r="M16" s="43"/>
      <c r="N16" s="44"/>
      <c r="O16" s="43"/>
      <c r="P16" s="43"/>
      <c r="Q16" s="45"/>
      <c r="R16" s="45"/>
      <c r="S16" s="43"/>
      <c r="T16" s="43"/>
      <c r="U16" s="44"/>
      <c r="V16" s="43"/>
      <c r="W16" s="43"/>
      <c r="X16" s="45"/>
      <c r="Y16" s="45"/>
      <c r="Z16" s="43"/>
      <c r="AA16" s="43"/>
      <c r="AB16" s="44"/>
      <c r="AC16" s="43"/>
      <c r="AD16" s="43"/>
      <c r="AE16" s="45"/>
      <c r="AF16" s="45"/>
      <c r="AG16" s="43"/>
      <c r="AH16" s="43"/>
      <c r="AI16" s="44"/>
      <c r="AJ16" s="43"/>
      <c r="AK16" s="43"/>
      <c r="AL16" s="45"/>
      <c r="AM16" s="45"/>
      <c r="AN16" s="43">
        <f t="shared" si="0"/>
        <v>0</v>
      </c>
      <c r="AO16" s="42"/>
    </row>
    <row r="17" spans="2:41" s="46" customFormat="1" ht="22.5" customHeight="1" x14ac:dyDescent="0.25">
      <c r="B17" s="37">
        <v>8</v>
      </c>
      <c r="C17" s="370" t="s">
        <v>117</v>
      </c>
      <c r="D17" s="38">
        <v>14</v>
      </c>
      <c r="E17" s="39"/>
      <c r="F17" s="39"/>
      <c r="G17" s="40"/>
      <c r="H17" s="39"/>
      <c r="I17" s="39"/>
      <c r="J17" s="41"/>
      <c r="K17" s="41"/>
      <c r="L17" s="39"/>
      <c r="M17" s="39"/>
      <c r="N17" s="40"/>
      <c r="O17" s="39"/>
      <c r="P17" s="39"/>
      <c r="Q17" s="41"/>
      <c r="R17" s="41"/>
      <c r="S17" s="39"/>
      <c r="T17" s="39"/>
      <c r="U17" s="40"/>
      <c r="V17" s="39"/>
      <c r="W17" s="39"/>
      <c r="X17" s="41"/>
      <c r="Y17" s="41"/>
      <c r="Z17" s="39"/>
      <c r="AA17" s="39"/>
      <c r="AB17" s="40"/>
      <c r="AC17" s="39"/>
      <c r="AD17" s="39"/>
      <c r="AE17" s="41"/>
      <c r="AF17" s="41"/>
      <c r="AG17" s="39"/>
      <c r="AH17" s="39"/>
      <c r="AI17" s="40"/>
      <c r="AJ17" s="39"/>
      <c r="AK17" s="39"/>
      <c r="AL17" s="41"/>
      <c r="AM17" s="41"/>
      <c r="AN17" s="43">
        <f t="shared" si="0"/>
        <v>0</v>
      </c>
      <c r="AO17" s="42"/>
    </row>
    <row r="18" spans="2:41" s="46" customFormat="1" ht="22.5" customHeight="1" x14ac:dyDescent="0.25">
      <c r="B18" s="37">
        <v>9</v>
      </c>
      <c r="C18" s="370" t="s">
        <v>117</v>
      </c>
      <c r="D18" s="38">
        <v>14</v>
      </c>
      <c r="E18" s="39"/>
      <c r="F18" s="39"/>
      <c r="G18" s="40"/>
      <c r="H18" s="39"/>
      <c r="I18" s="39"/>
      <c r="J18" s="41"/>
      <c r="K18" s="41"/>
      <c r="L18" s="39"/>
      <c r="M18" s="39"/>
      <c r="N18" s="40"/>
      <c r="O18" s="39"/>
      <c r="P18" s="39"/>
      <c r="Q18" s="41"/>
      <c r="R18" s="41"/>
      <c r="S18" s="39"/>
      <c r="T18" s="39"/>
      <c r="U18" s="40"/>
      <c r="V18" s="39"/>
      <c r="W18" s="39"/>
      <c r="X18" s="41"/>
      <c r="Y18" s="41"/>
      <c r="Z18" s="39"/>
      <c r="AA18" s="39"/>
      <c r="AB18" s="40"/>
      <c r="AC18" s="39"/>
      <c r="AD18" s="39"/>
      <c r="AE18" s="41"/>
      <c r="AF18" s="41"/>
      <c r="AG18" s="39"/>
      <c r="AH18" s="39"/>
      <c r="AI18" s="40"/>
      <c r="AJ18" s="39"/>
      <c r="AK18" s="39"/>
      <c r="AL18" s="41"/>
      <c r="AM18" s="41"/>
      <c r="AN18" s="43">
        <f t="shared" si="0"/>
        <v>0</v>
      </c>
      <c r="AO18" s="42"/>
    </row>
    <row r="19" spans="2:41" s="46" customFormat="1" ht="22.5" customHeight="1" x14ac:dyDescent="0.25">
      <c r="B19" s="37">
        <v>10</v>
      </c>
      <c r="C19" s="370" t="s">
        <v>117</v>
      </c>
      <c r="D19" s="38">
        <v>14</v>
      </c>
      <c r="E19" s="39"/>
      <c r="F19" s="39"/>
      <c r="G19" s="40"/>
      <c r="H19" s="39"/>
      <c r="I19" s="39"/>
      <c r="J19" s="41"/>
      <c r="K19" s="41"/>
      <c r="L19" s="39"/>
      <c r="M19" s="39"/>
      <c r="N19" s="40"/>
      <c r="O19" s="39"/>
      <c r="P19" s="39"/>
      <c r="Q19" s="41"/>
      <c r="R19" s="41"/>
      <c r="S19" s="39"/>
      <c r="T19" s="39"/>
      <c r="U19" s="40"/>
      <c r="V19" s="39"/>
      <c r="W19" s="39"/>
      <c r="X19" s="41"/>
      <c r="Y19" s="41"/>
      <c r="Z19" s="39"/>
      <c r="AA19" s="39"/>
      <c r="AB19" s="40"/>
      <c r="AC19" s="39"/>
      <c r="AD19" s="39"/>
      <c r="AE19" s="41"/>
      <c r="AF19" s="41"/>
      <c r="AG19" s="39"/>
      <c r="AH19" s="39"/>
      <c r="AI19" s="40"/>
      <c r="AJ19" s="39"/>
      <c r="AK19" s="39"/>
      <c r="AL19" s="41"/>
      <c r="AM19" s="41"/>
      <c r="AN19" s="43">
        <f t="shared" si="0"/>
        <v>0</v>
      </c>
      <c r="AO19" s="42"/>
    </row>
    <row r="20" spans="2:41" s="46" customFormat="1" ht="22.5" customHeight="1" x14ac:dyDescent="0.25">
      <c r="B20" s="37">
        <v>11</v>
      </c>
      <c r="C20" s="370" t="s">
        <v>117</v>
      </c>
      <c r="D20" s="38">
        <v>14</v>
      </c>
      <c r="E20" s="39"/>
      <c r="F20" s="39"/>
      <c r="G20" s="40"/>
      <c r="H20" s="39"/>
      <c r="I20" s="39"/>
      <c r="J20" s="41"/>
      <c r="K20" s="41"/>
      <c r="L20" s="39"/>
      <c r="M20" s="39"/>
      <c r="N20" s="40"/>
      <c r="O20" s="39"/>
      <c r="P20" s="39"/>
      <c r="Q20" s="41"/>
      <c r="R20" s="41"/>
      <c r="S20" s="39"/>
      <c r="T20" s="39"/>
      <c r="U20" s="40"/>
      <c r="V20" s="39"/>
      <c r="W20" s="39"/>
      <c r="X20" s="41"/>
      <c r="Y20" s="41"/>
      <c r="Z20" s="39"/>
      <c r="AA20" s="39"/>
      <c r="AB20" s="40"/>
      <c r="AC20" s="39"/>
      <c r="AD20" s="39"/>
      <c r="AE20" s="41"/>
      <c r="AF20" s="41"/>
      <c r="AG20" s="39"/>
      <c r="AH20" s="39"/>
      <c r="AI20" s="40"/>
      <c r="AJ20" s="39"/>
      <c r="AK20" s="39"/>
      <c r="AL20" s="41"/>
      <c r="AM20" s="41"/>
      <c r="AN20" s="43">
        <f t="shared" si="0"/>
        <v>0</v>
      </c>
      <c r="AO20" s="42"/>
    </row>
    <row r="21" spans="2:41" s="46" customFormat="1" ht="22.5" customHeight="1" x14ac:dyDescent="0.25">
      <c r="B21" s="37">
        <v>12</v>
      </c>
      <c r="C21" s="372" t="s">
        <v>117</v>
      </c>
      <c r="D21" s="38">
        <v>14</v>
      </c>
      <c r="E21" s="43"/>
      <c r="F21" s="43"/>
      <c r="G21" s="44"/>
      <c r="H21" s="43"/>
      <c r="I21" s="43"/>
      <c r="J21" s="45"/>
      <c r="K21" s="45"/>
      <c r="L21" s="43"/>
      <c r="M21" s="43"/>
      <c r="N21" s="44"/>
      <c r="O21" s="43"/>
      <c r="P21" s="43"/>
      <c r="Q21" s="45"/>
      <c r="R21" s="45"/>
      <c r="S21" s="43"/>
      <c r="T21" s="43"/>
      <c r="U21" s="44"/>
      <c r="V21" s="43"/>
      <c r="W21" s="43"/>
      <c r="X21" s="45"/>
      <c r="Y21" s="45"/>
      <c r="Z21" s="43"/>
      <c r="AA21" s="43"/>
      <c r="AB21" s="44"/>
      <c r="AC21" s="43"/>
      <c r="AD21" s="43"/>
      <c r="AE21" s="45"/>
      <c r="AF21" s="45"/>
      <c r="AG21" s="43"/>
      <c r="AH21" s="43"/>
      <c r="AI21" s="44"/>
      <c r="AJ21" s="43"/>
      <c r="AK21" s="43"/>
      <c r="AL21" s="45"/>
      <c r="AM21" s="45"/>
      <c r="AN21" s="43">
        <f t="shared" si="0"/>
        <v>0</v>
      </c>
      <c r="AO21" s="42"/>
    </row>
    <row r="22" spans="2:41" s="46" customFormat="1" ht="22.5" customHeight="1" x14ac:dyDescent="0.25">
      <c r="B22" s="37">
        <v>13</v>
      </c>
      <c r="C22" s="372" t="s">
        <v>117</v>
      </c>
      <c r="D22" s="38">
        <v>14</v>
      </c>
      <c r="E22" s="43"/>
      <c r="F22" s="43"/>
      <c r="G22" s="44"/>
      <c r="H22" s="43"/>
      <c r="I22" s="43"/>
      <c r="J22" s="45"/>
      <c r="K22" s="45"/>
      <c r="L22" s="43"/>
      <c r="M22" s="43"/>
      <c r="N22" s="44"/>
      <c r="O22" s="43"/>
      <c r="P22" s="43"/>
      <c r="Q22" s="45"/>
      <c r="R22" s="45"/>
      <c r="S22" s="43"/>
      <c r="T22" s="43"/>
      <c r="U22" s="44"/>
      <c r="V22" s="43"/>
      <c r="W22" s="43"/>
      <c r="X22" s="45"/>
      <c r="Y22" s="45"/>
      <c r="Z22" s="43"/>
      <c r="AA22" s="43"/>
      <c r="AB22" s="44"/>
      <c r="AC22" s="43"/>
      <c r="AD22" s="43"/>
      <c r="AE22" s="45"/>
      <c r="AF22" s="45"/>
      <c r="AG22" s="43"/>
      <c r="AH22" s="43"/>
      <c r="AI22" s="44"/>
      <c r="AJ22" s="43"/>
      <c r="AK22" s="43"/>
      <c r="AL22" s="45"/>
      <c r="AM22" s="45"/>
      <c r="AN22" s="43">
        <f t="shared" si="0"/>
        <v>0</v>
      </c>
      <c r="AO22" s="42"/>
    </row>
    <row r="23" spans="2:41" s="46" customFormat="1" ht="22.5" customHeight="1" x14ac:dyDescent="0.25">
      <c r="B23" s="37">
        <v>14</v>
      </c>
      <c r="C23" s="372" t="s">
        <v>117</v>
      </c>
      <c r="D23" s="38">
        <v>14</v>
      </c>
      <c r="E23" s="43"/>
      <c r="F23" s="43"/>
      <c r="G23" s="44"/>
      <c r="H23" s="43"/>
      <c r="I23" s="43"/>
      <c r="J23" s="45"/>
      <c r="K23" s="45"/>
      <c r="L23" s="43"/>
      <c r="M23" s="43"/>
      <c r="N23" s="44"/>
      <c r="O23" s="43"/>
      <c r="P23" s="43"/>
      <c r="Q23" s="45"/>
      <c r="R23" s="45"/>
      <c r="S23" s="43"/>
      <c r="T23" s="43"/>
      <c r="U23" s="44"/>
      <c r="V23" s="43"/>
      <c r="W23" s="43"/>
      <c r="X23" s="45"/>
      <c r="Y23" s="45"/>
      <c r="Z23" s="43"/>
      <c r="AA23" s="43"/>
      <c r="AB23" s="44"/>
      <c r="AC23" s="43"/>
      <c r="AD23" s="43"/>
      <c r="AE23" s="45"/>
      <c r="AF23" s="45"/>
      <c r="AG23" s="43"/>
      <c r="AH23" s="43"/>
      <c r="AI23" s="44"/>
      <c r="AJ23" s="43"/>
      <c r="AK23" s="43"/>
      <c r="AL23" s="45"/>
      <c r="AM23" s="45"/>
      <c r="AN23" s="43">
        <f t="shared" si="0"/>
        <v>0</v>
      </c>
      <c r="AO23" s="42"/>
    </row>
    <row r="24" spans="2:41" s="46" customFormat="1" ht="22.5" customHeight="1" x14ac:dyDescent="0.25">
      <c r="B24" s="37">
        <v>15</v>
      </c>
      <c r="C24" s="372" t="s">
        <v>117</v>
      </c>
      <c r="D24" s="38">
        <v>14</v>
      </c>
      <c r="E24" s="43"/>
      <c r="F24" s="43"/>
      <c r="G24" s="44"/>
      <c r="H24" s="43"/>
      <c r="I24" s="43"/>
      <c r="J24" s="45"/>
      <c r="K24" s="45"/>
      <c r="L24" s="43"/>
      <c r="M24" s="43"/>
      <c r="N24" s="44"/>
      <c r="O24" s="43"/>
      <c r="P24" s="43"/>
      <c r="Q24" s="45"/>
      <c r="R24" s="45"/>
      <c r="S24" s="43"/>
      <c r="T24" s="43"/>
      <c r="U24" s="44"/>
      <c r="V24" s="43"/>
      <c r="W24" s="43"/>
      <c r="X24" s="45"/>
      <c r="Y24" s="45"/>
      <c r="Z24" s="43"/>
      <c r="AA24" s="43"/>
      <c r="AB24" s="44"/>
      <c r="AC24" s="43"/>
      <c r="AD24" s="43"/>
      <c r="AE24" s="45"/>
      <c r="AF24" s="45"/>
      <c r="AG24" s="43"/>
      <c r="AH24" s="43"/>
      <c r="AI24" s="44"/>
      <c r="AJ24" s="43"/>
      <c r="AK24" s="43"/>
      <c r="AL24" s="45"/>
      <c r="AM24" s="45"/>
      <c r="AN24" s="43">
        <f t="shared" si="0"/>
        <v>0</v>
      </c>
      <c r="AO24" s="42"/>
    </row>
    <row r="25" spans="2:41" s="46" customFormat="1" ht="22.5" customHeight="1" x14ac:dyDescent="0.25">
      <c r="B25" s="37">
        <v>16</v>
      </c>
      <c r="C25" s="372" t="s">
        <v>117</v>
      </c>
      <c r="D25" s="38">
        <v>14</v>
      </c>
      <c r="E25" s="43"/>
      <c r="F25" s="43"/>
      <c r="G25" s="44"/>
      <c r="H25" s="43"/>
      <c r="I25" s="43"/>
      <c r="J25" s="45"/>
      <c r="K25" s="45"/>
      <c r="L25" s="43"/>
      <c r="M25" s="43"/>
      <c r="N25" s="44"/>
      <c r="O25" s="43"/>
      <c r="P25" s="43"/>
      <c r="Q25" s="45"/>
      <c r="R25" s="45"/>
      <c r="S25" s="43"/>
      <c r="T25" s="43"/>
      <c r="U25" s="44"/>
      <c r="V25" s="43"/>
      <c r="W25" s="43"/>
      <c r="X25" s="45"/>
      <c r="Y25" s="45"/>
      <c r="Z25" s="43"/>
      <c r="AA25" s="43"/>
      <c r="AB25" s="44"/>
      <c r="AC25" s="43"/>
      <c r="AD25" s="43"/>
      <c r="AE25" s="45"/>
      <c r="AF25" s="45"/>
      <c r="AG25" s="43"/>
      <c r="AH25" s="43"/>
      <c r="AI25" s="44"/>
      <c r="AJ25" s="43"/>
      <c r="AK25" s="43"/>
      <c r="AL25" s="45"/>
      <c r="AM25" s="45"/>
      <c r="AN25" s="43">
        <f t="shared" si="0"/>
        <v>0</v>
      </c>
      <c r="AO25" s="42"/>
    </row>
    <row r="26" spans="2:41" s="46" customFormat="1" ht="22.5" customHeight="1" x14ac:dyDescent="0.25">
      <c r="B26" s="37">
        <v>17</v>
      </c>
      <c r="C26" s="372" t="s">
        <v>117</v>
      </c>
      <c r="D26" s="38">
        <v>14</v>
      </c>
      <c r="E26" s="43"/>
      <c r="F26" s="43"/>
      <c r="G26" s="44"/>
      <c r="H26" s="43"/>
      <c r="I26" s="43"/>
      <c r="J26" s="45"/>
      <c r="K26" s="45"/>
      <c r="L26" s="43"/>
      <c r="M26" s="43"/>
      <c r="N26" s="44"/>
      <c r="O26" s="43"/>
      <c r="P26" s="43"/>
      <c r="Q26" s="45"/>
      <c r="R26" s="45"/>
      <c r="S26" s="43"/>
      <c r="T26" s="43"/>
      <c r="U26" s="44"/>
      <c r="V26" s="43"/>
      <c r="W26" s="43"/>
      <c r="X26" s="45"/>
      <c r="Y26" s="45"/>
      <c r="Z26" s="43"/>
      <c r="AA26" s="43"/>
      <c r="AB26" s="44"/>
      <c r="AC26" s="43"/>
      <c r="AD26" s="43"/>
      <c r="AE26" s="45"/>
      <c r="AF26" s="45"/>
      <c r="AG26" s="43"/>
      <c r="AH26" s="43"/>
      <c r="AI26" s="44"/>
      <c r="AJ26" s="43"/>
      <c r="AK26" s="43"/>
      <c r="AL26" s="45"/>
      <c r="AM26" s="45"/>
      <c r="AN26" s="43">
        <f t="shared" si="0"/>
        <v>0</v>
      </c>
      <c r="AO26" s="42"/>
    </row>
    <row r="27" spans="2:41" s="46" customFormat="1" ht="22.5" customHeight="1" x14ac:dyDescent="0.25">
      <c r="B27" s="37">
        <v>18</v>
      </c>
      <c r="C27" s="372" t="s">
        <v>117</v>
      </c>
      <c r="D27" s="38">
        <v>14</v>
      </c>
      <c r="E27" s="43"/>
      <c r="F27" s="43"/>
      <c r="G27" s="44"/>
      <c r="H27" s="43"/>
      <c r="I27" s="43"/>
      <c r="J27" s="45"/>
      <c r="K27" s="45"/>
      <c r="L27" s="43"/>
      <c r="M27" s="43"/>
      <c r="N27" s="44"/>
      <c r="O27" s="43"/>
      <c r="P27" s="43"/>
      <c r="Q27" s="45"/>
      <c r="R27" s="45"/>
      <c r="S27" s="43"/>
      <c r="T27" s="43"/>
      <c r="U27" s="44"/>
      <c r="V27" s="43"/>
      <c r="W27" s="43"/>
      <c r="X27" s="45"/>
      <c r="Y27" s="45"/>
      <c r="Z27" s="43"/>
      <c r="AA27" s="43"/>
      <c r="AB27" s="44"/>
      <c r="AC27" s="43"/>
      <c r="AD27" s="43"/>
      <c r="AE27" s="45"/>
      <c r="AF27" s="45"/>
      <c r="AG27" s="43"/>
      <c r="AH27" s="43"/>
      <c r="AI27" s="44"/>
      <c r="AJ27" s="43"/>
      <c r="AK27" s="43"/>
      <c r="AL27" s="45"/>
      <c r="AM27" s="45"/>
      <c r="AN27" s="43">
        <f t="shared" si="0"/>
        <v>0</v>
      </c>
      <c r="AO27" s="42"/>
    </row>
    <row r="28" spans="2:41" s="46" customFormat="1" ht="22.5" customHeight="1" x14ac:dyDescent="0.25">
      <c r="B28" s="37">
        <v>19</v>
      </c>
      <c r="C28" s="372" t="s">
        <v>117</v>
      </c>
      <c r="D28" s="38">
        <v>14</v>
      </c>
      <c r="E28" s="43"/>
      <c r="F28" s="43"/>
      <c r="G28" s="44"/>
      <c r="H28" s="43"/>
      <c r="I28" s="43"/>
      <c r="J28" s="45"/>
      <c r="K28" s="45"/>
      <c r="L28" s="43"/>
      <c r="M28" s="43"/>
      <c r="N28" s="44"/>
      <c r="O28" s="43"/>
      <c r="P28" s="43"/>
      <c r="Q28" s="45"/>
      <c r="R28" s="45"/>
      <c r="S28" s="43"/>
      <c r="T28" s="43"/>
      <c r="U28" s="44"/>
      <c r="V28" s="43"/>
      <c r="W28" s="43"/>
      <c r="X28" s="45"/>
      <c r="Y28" s="45"/>
      <c r="Z28" s="43"/>
      <c r="AA28" s="43"/>
      <c r="AB28" s="44"/>
      <c r="AC28" s="43"/>
      <c r="AD28" s="43"/>
      <c r="AE28" s="45"/>
      <c r="AF28" s="45"/>
      <c r="AG28" s="43"/>
      <c r="AH28" s="43"/>
      <c r="AI28" s="44"/>
      <c r="AJ28" s="43"/>
      <c r="AK28" s="43"/>
      <c r="AL28" s="45"/>
      <c r="AM28" s="45"/>
      <c r="AN28" s="43">
        <f t="shared" si="0"/>
        <v>0</v>
      </c>
      <c r="AO28" s="42"/>
    </row>
    <row r="29" spans="2:41" s="46" customFormat="1" ht="22.5" customHeight="1" thickBot="1" x14ac:dyDescent="0.3">
      <c r="B29" s="37">
        <v>20</v>
      </c>
      <c r="C29" s="372" t="s">
        <v>117</v>
      </c>
      <c r="D29" s="38">
        <v>14</v>
      </c>
      <c r="E29" s="43"/>
      <c r="F29" s="43"/>
      <c r="G29" s="44"/>
      <c r="H29" s="43"/>
      <c r="I29" s="43"/>
      <c r="J29" s="45"/>
      <c r="K29" s="45"/>
      <c r="L29" s="43"/>
      <c r="M29" s="43"/>
      <c r="N29" s="44"/>
      <c r="O29" s="43"/>
      <c r="P29" s="43"/>
      <c r="Q29" s="45"/>
      <c r="R29" s="45"/>
      <c r="S29" s="43"/>
      <c r="T29" s="43"/>
      <c r="U29" s="44"/>
      <c r="V29" s="43"/>
      <c r="W29" s="43"/>
      <c r="X29" s="45"/>
      <c r="Y29" s="45"/>
      <c r="Z29" s="43"/>
      <c r="AA29" s="43"/>
      <c r="AB29" s="44"/>
      <c r="AC29" s="43"/>
      <c r="AD29" s="43"/>
      <c r="AE29" s="45"/>
      <c r="AF29" s="45"/>
      <c r="AG29" s="43"/>
      <c r="AH29" s="43"/>
      <c r="AI29" s="44"/>
      <c r="AJ29" s="43"/>
      <c r="AK29" s="43"/>
      <c r="AL29" s="45"/>
      <c r="AM29" s="45"/>
      <c r="AN29" s="43">
        <f t="shared" si="0"/>
        <v>0</v>
      </c>
      <c r="AO29" s="42"/>
    </row>
    <row r="30" spans="2:41" ht="18.600000000000001" thickTop="1" thickBot="1" x14ac:dyDescent="0.3">
      <c r="B30" s="393" t="s">
        <v>29</v>
      </c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5"/>
      <c r="AN30" s="47">
        <f>SUM(AN10:AN29)</f>
        <v>0</v>
      </c>
      <c r="AO30" s="48"/>
    </row>
    <row r="31" spans="2:41" ht="13.8" thickTop="1" x14ac:dyDescent="0.25"/>
    <row r="32" spans="2:41" ht="15.6" x14ac:dyDescent="0.25">
      <c r="E32" s="49"/>
      <c r="F32" s="49"/>
      <c r="G32" s="49"/>
    </row>
    <row r="33" spans="2:41" x14ac:dyDescent="0.25">
      <c r="E33" s="50"/>
      <c r="F33" s="50"/>
      <c r="G33" s="50"/>
    </row>
    <row r="34" spans="2:41" ht="15.6" x14ac:dyDescent="0.3">
      <c r="C34" s="51" t="s">
        <v>30</v>
      </c>
      <c r="E34" s="50"/>
      <c r="F34" s="50"/>
      <c r="G34" s="50"/>
    </row>
    <row r="35" spans="2:41" ht="15.6" x14ac:dyDescent="0.3">
      <c r="C35" s="52"/>
      <c r="E35" s="50"/>
      <c r="F35" s="50"/>
      <c r="G35" s="50"/>
      <c r="AO35" s="52" t="s">
        <v>31</v>
      </c>
    </row>
    <row r="36" spans="2:41" ht="15.6" x14ac:dyDescent="0.3">
      <c r="C36" s="51" t="s">
        <v>32</v>
      </c>
      <c r="E36" s="50"/>
      <c r="F36" s="50"/>
      <c r="G36" s="50"/>
      <c r="AO36" s="51" t="s">
        <v>33</v>
      </c>
    </row>
    <row r="37" spans="2:41" ht="15.6" x14ac:dyDescent="0.3">
      <c r="C37" s="51"/>
      <c r="E37" s="50"/>
      <c r="F37" s="50"/>
      <c r="G37" s="50"/>
    </row>
    <row r="38" spans="2:41" x14ac:dyDescent="0.25">
      <c r="E38" s="50"/>
      <c r="F38" s="50"/>
      <c r="G38" s="50"/>
    </row>
    <row r="39" spans="2:41" s="53" customFormat="1" ht="13.8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2:41" s="53" customFormat="1" ht="15.6" x14ac:dyDescent="0.3">
      <c r="B40" s="21"/>
      <c r="C40" s="54" t="s">
        <v>26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2:41" s="53" customFormat="1" ht="13.8" x14ac:dyDescent="0.25">
      <c r="B41" s="53" t="s">
        <v>34</v>
      </c>
      <c r="C41" s="382" t="s">
        <v>109</v>
      </c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</row>
    <row r="42" spans="2:41" ht="13.8" x14ac:dyDescent="0.25">
      <c r="B42" s="53" t="s">
        <v>35</v>
      </c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</row>
    <row r="43" spans="2:41" ht="13.8" x14ac:dyDescent="0.2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</row>
  </sheetData>
  <sheetProtection selectLockedCells="1"/>
  <dataConsolidate/>
  <mergeCells count="16">
    <mergeCell ref="B2:AO2"/>
    <mergeCell ref="B3:AO3"/>
    <mergeCell ref="E5:G5"/>
    <mergeCell ref="H5:L5"/>
    <mergeCell ref="R5:T5"/>
    <mergeCell ref="U5:Y5"/>
    <mergeCell ref="AE5:AI5"/>
    <mergeCell ref="AJ5:AL5"/>
    <mergeCell ref="C41:AO41"/>
    <mergeCell ref="C42:AO42"/>
    <mergeCell ref="B8:B9"/>
    <mergeCell ref="C8:C9"/>
    <mergeCell ref="D8:D9"/>
    <mergeCell ref="AN8:AN9"/>
    <mergeCell ref="AO8:AO9"/>
    <mergeCell ref="B30:AM30"/>
  </mergeCells>
  <conditionalFormatting sqref="E10:AN29">
    <cfRule type="cellIs" dxfId="48" priority="1" operator="equal">
      <formula>0</formula>
    </cfRule>
  </conditionalFormatting>
  <conditionalFormatting sqref="J9:K9">
    <cfRule type="cellIs" dxfId="47" priority="5" operator="equal">
      <formula>0</formula>
    </cfRule>
  </conditionalFormatting>
  <conditionalFormatting sqref="Q9:R9">
    <cfRule type="cellIs" dxfId="46" priority="4" operator="equal">
      <formula>0</formula>
    </cfRule>
  </conditionalFormatting>
  <conditionalFormatting sqref="X9:Y9">
    <cfRule type="cellIs" dxfId="45" priority="3" operator="equal">
      <formula>0</formula>
    </cfRule>
  </conditionalFormatting>
  <conditionalFormatting sqref="AE9:AM9">
    <cfRule type="cellIs" dxfId="44" priority="2" operator="equal">
      <formula>0</formula>
    </cfRule>
  </conditionalFormatting>
  <pageMargins left="0.39370078740157483" right="0.39370078740157483" top="0.78740157480314965" bottom="0.78740157480314965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97"/>
  <sheetViews>
    <sheetView showGridLines="0" tabSelected="1" topLeftCell="B1" zoomScale="85" zoomScaleNormal="85" workbookViewId="0">
      <selection activeCell="C68" sqref="C68:Q68"/>
    </sheetView>
  </sheetViews>
  <sheetFormatPr defaultColWidth="9.109375" defaultRowHeight="13.2" x14ac:dyDescent="0.25"/>
  <cols>
    <col min="1" max="1" width="11" style="56" hidden="1" customWidth="1"/>
    <col min="2" max="2" width="3.44140625" style="56" customWidth="1"/>
    <col min="3" max="3" width="24.21875" style="56" customWidth="1"/>
    <col min="4" max="4" width="18.33203125" style="56" customWidth="1"/>
    <col min="5" max="5" width="12.109375" style="56" customWidth="1"/>
    <col min="6" max="6" width="12.44140625" style="56" customWidth="1"/>
    <col min="7" max="7" width="11.6640625" style="56" customWidth="1"/>
    <col min="8" max="8" width="13" style="56" customWidth="1"/>
    <col min="9" max="9" width="11.5546875" style="56" customWidth="1"/>
    <col min="10" max="10" width="10.5546875" style="56" customWidth="1"/>
    <col min="11" max="13" width="9.88671875" style="56" customWidth="1"/>
    <col min="14" max="14" width="14.5546875" style="56" customWidth="1"/>
    <col min="15" max="16" width="11.33203125" style="56" customWidth="1"/>
    <col min="17" max="17" width="16.6640625" style="56" customWidth="1"/>
    <col min="18" max="16384" width="9.109375" style="56"/>
  </cols>
  <sheetData>
    <row r="1" spans="2:17" ht="32.25" customHeight="1" thickBot="1" x14ac:dyDescent="0.3">
      <c r="B1" s="368" t="s">
        <v>36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24.75" customHeight="1" thickTop="1" thickBot="1" x14ac:dyDescent="0.3">
      <c r="B2" s="494" t="s">
        <v>37</v>
      </c>
      <c r="C2" s="495"/>
      <c r="D2" s="57">
        <f>+C8*D8*I8*O4</f>
        <v>168000</v>
      </c>
      <c r="L2" s="58"/>
      <c r="N2" s="496" t="s">
        <v>38</v>
      </c>
      <c r="O2" s="497"/>
      <c r="P2" s="497"/>
      <c r="Q2" s="497"/>
    </row>
    <row r="3" spans="2:17" ht="42.75" customHeight="1" thickTop="1" thickBot="1" x14ac:dyDescent="0.3">
      <c r="B3" s="498" t="s">
        <v>39</v>
      </c>
      <c r="C3" s="499"/>
      <c r="D3" s="59" t="s">
        <v>40</v>
      </c>
      <c r="E3" s="60" t="s">
        <v>41</v>
      </c>
      <c r="F3" s="60" t="s">
        <v>42</v>
      </c>
      <c r="G3" s="60" t="s">
        <v>43</v>
      </c>
      <c r="H3" s="60" t="s">
        <v>44</v>
      </c>
      <c r="I3" s="61" t="s">
        <v>27</v>
      </c>
      <c r="J3" s="62" t="s">
        <v>45</v>
      </c>
      <c r="L3" s="58"/>
      <c r="N3" s="63" t="s">
        <v>46</v>
      </c>
      <c r="O3" s="500" t="s">
        <v>123</v>
      </c>
      <c r="P3" s="501"/>
      <c r="Q3" s="321">
        <v>2023</v>
      </c>
    </row>
    <row r="4" spans="2:17" ht="25.5" customHeight="1" thickTop="1" thickBot="1" x14ac:dyDescent="0.3">
      <c r="B4" s="502" t="s">
        <v>47</v>
      </c>
      <c r="C4" s="503"/>
      <c r="D4" s="64">
        <v>0.49</v>
      </c>
      <c r="E4" s="65">
        <v>7.0000000000000007E-2</v>
      </c>
      <c r="F4" s="65">
        <v>0.05</v>
      </c>
      <c r="G4" s="65">
        <v>0.02</v>
      </c>
      <c r="H4" s="65">
        <v>0.04</v>
      </c>
      <c r="I4" s="66">
        <v>0.33</v>
      </c>
      <c r="J4" s="67">
        <f>SUM(D4:I4)</f>
        <v>1.0000000000000002</v>
      </c>
      <c r="L4" s="58"/>
      <c r="N4" s="63" t="s">
        <v>21</v>
      </c>
      <c r="O4" s="500">
        <v>20</v>
      </c>
      <c r="P4" s="501"/>
    </row>
    <row r="5" spans="2:17" ht="28.5" customHeight="1" thickTop="1" thickBot="1" x14ac:dyDescent="0.3">
      <c r="B5" s="483" t="s">
        <v>48</v>
      </c>
      <c r="C5" s="484"/>
      <c r="D5" s="68">
        <f>$D$2*D4</f>
        <v>82320</v>
      </c>
      <c r="E5" s="69">
        <f t="shared" ref="E5:I5" si="0">$D$2*E4</f>
        <v>11760.000000000002</v>
      </c>
      <c r="F5" s="69">
        <f t="shared" si="0"/>
        <v>8400</v>
      </c>
      <c r="G5" s="69">
        <f t="shared" si="0"/>
        <v>3360</v>
      </c>
      <c r="H5" s="69">
        <f t="shared" si="0"/>
        <v>6720</v>
      </c>
      <c r="I5" s="70">
        <f t="shared" si="0"/>
        <v>55440</v>
      </c>
      <c r="J5" s="71">
        <f>SUM(D5:I5)</f>
        <v>168000</v>
      </c>
      <c r="L5" s="58"/>
    </row>
    <row r="6" spans="2:17" ht="25.5" customHeight="1" thickTop="1" thickBot="1" x14ac:dyDescent="0.3">
      <c r="B6" s="72"/>
      <c r="C6" s="46"/>
      <c r="D6" s="46"/>
      <c r="E6" s="46"/>
      <c r="F6" s="46"/>
      <c r="L6" s="58"/>
    </row>
    <row r="7" spans="2:17" ht="30" customHeight="1" thickTop="1" x14ac:dyDescent="0.25">
      <c r="B7" s="46"/>
      <c r="C7" s="73" t="s">
        <v>49</v>
      </c>
      <c r="D7" s="320" t="s">
        <v>50</v>
      </c>
      <c r="E7" s="485" t="s">
        <v>51</v>
      </c>
      <c r="F7" s="485"/>
      <c r="G7" s="486" t="s">
        <v>52</v>
      </c>
      <c r="H7" s="486"/>
      <c r="I7" s="486" t="s">
        <v>53</v>
      </c>
      <c r="J7" s="487"/>
    </row>
    <row r="8" spans="2:17" ht="26.25" customHeight="1" thickBot="1" x14ac:dyDescent="0.3">
      <c r="B8" s="46"/>
      <c r="C8" s="74">
        <v>14</v>
      </c>
      <c r="D8" s="75">
        <v>5</v>
      </c>
      <c r="E8" s="488">
        <f>+$O$4*$D$8*COUNTA($G$11:$G$15)+SUM(I39:M39)</f>
        <v>500</v>
      </c>
      <c r="F8" s="489"/>
      <c r="G8" s="490">
        <v>0.43368400000000001</v>
      </c>
      <c r="H8" s="491"/>
      <c r="I8" s="492">
        <v>120</v>
      </c>
      <c r="J8" s="493"/>
    </row>
    <row r="9" spans="2:17" ht="42" customHeight="1" thickTop="1" thickBot="1" x14ac:dyDescent="0.3">
      <c r="B9" s="76"/>
      <c r="C9" s="76"/>
      <c r="D9" s="76"/>
      <c r="E9" s="76"/>
      <c r="F9" s="76"/>
      <c r="H9" s="77"/>
      <c r="I9" s="77"/>
      <c r="J9" s="77"/>
      <c r="K9" s="77"/>
      <c r="L9" s="77"/>
      <c r="M9" s="77"/>
    </row>
    <row r="10" spans="2:17" ht="27.6" thickTop="1" thickBot="1" x14ac:dyDescent="0.3">
      <c r="C10" s="364" t="s">
        <v>54</v>
      </c>
      <c r="E10" s="78"/>
      <c r="F10" s="79" t="s">
        <v>55</v>
      </c>
      <c r="G10" s="80" t="s">
        <v>56</v>
      </c>
      <c r="H10" s="80" t="s">
        <v>57</v>
      </c>
      <c r="I10" s="79" t="s">
        <v>58</v>
      </c>
      <c r="J10" s="81" t="str">
        <f>+IF(AND(D5=F16,D5=(E49+E62)),"","%49 luk öğretmen payının ücret karşılığı dağıtılması yanlış, DÜZELTİNİZ!!!")</f>
        <v/>
      </c>
      <c r="K10" s="77"/>
      <c r="M10" s="77"/>
    </row>
    <row r="11" spans="2:17" ht="20.100000000000001" customHeight="1" thickTop="1" x14ac:dyDescent="0.25">
      <c r="B11" s="76"/>
      <c r="C11" s="365">
        <f>+H11-(H11*15%)</f>
        <v>139.94399999999999</v>
      </c>
      <c r="D11" s="464" t="s">
        <v>59</v>
      </c>
      <c r="E11" s="465"/>
      <c r="F11" s="82">
        <f>IFERROR($D$5/$I$8*I11,0)</f>
        <v>16464</v>
      </c>
      <c r="G11" s="83" t="s">
        <v>60</v>
      </c>
      <c r="H11" s="84">
        <f>IFERROR(F11/($E$8/COUNTA($G$11:$G$15)),0)</f>
        <v>164.64</v>
      </c>
      <c r="I11" s="85">
        <v>24</v>
      </c>
      <c r="J11" s="81" t="str">
        <f>+IF(I8=I16,"","Sınıfların öğrenci sayıları toplamı ile Kulüp öğrenci sayısı tutarsız,DÜZELTİN!!!!")</f>
        <v/>
      </c>
    </row>
    <row r="12" spans="2:17" ht="20.100000000000001" customHeight="1" x14ac:dyDescent="0.25">
      <c r="B12" s="76"/>
      <c r="C12" s="365">
        <f t="shared" ref="C12:C15" si="1">+H12-(H12*15%)</f>
        <v>145.77500000000001</v>
      </c>
      <c r="D12" s="466"/>
      <c r="E12" s="467"/>
      <c r="F12" s="86">
        <f t="shared" ref="F12:F15" si="2">IFERROR($D$5/$I$8*I12,0)</f>
        <v>17150</v>
      </c>
      <c r="G12" s="87" t="s">
        <v>110</v>
      </c>
      <c r="H12" s="88">
        <f t="shared" ref="H12:H15" si="3">IFERROR(F12/($E$8/COUNTA($G$11:$G$15)),0)</f>
        <v>171.5</v>
      </c>
      <c r="I12" s="89">
        <v>25</v>
      </c>
      <c r="J12" s="90" t="str">
        <f>+IF(D5=E65,"","Öğretmen, usta öğretici ve koordinatör öğretmenin %49 luk ücreti yanlış hesaplanmış. DÜZELTİNİZ!!!")</f>
        <v/>
      </c>
    </row>
    <row r="13" spans="2:17" ht="20.100000000000001" customHeight="1" x14ac:dyDescent="0.25">
      <c r="B13" s="76"/>
      <c r="C13" s="365">
        <f t="shared" si="1"/>
        <v>134.113</v>
      </c>
      <c r="D13" s="466"/>
      <c r="E13" s="467"/>
      <c r="F13" s="86">
        <f t="shared" si="2"/>
        <v>15778</v>
      </c>
      <c r="G13" s="87" t="s">
        <v>61</v>
      </c>
      <c r="H13" s="88">
        <f t="shared" si="3"/>
        <v>157.78</v>
      </c>
      <c r="I13" s="89">
        <v>23</v>
      </c>
      <c r="J13" s="91" t="str">
        <f>IFERROR(IF((E26+E27+E28+E29+E30+E31+E32+E33+E34)&lt;=H5," ","Temizlik Personeli ücreti üst limiti geçmiş  DÜZELTİNİZ!!!!"),"")</f>
        <v xml:space="preserve"> </v>
      </c>
    </row>
    <row r="14" spans="2:17" ht="20.100000000000001" customHeight="1" x14ac:dyDescent="0.25">
      <c r="B14" s="76"/>
      <c r="C14" s="365">
        <f t="shared" si="1"/>
        <v>139.94399999999999</v>
      </c>
      <c r="D14" s="466"/>
      <c r="E14" s="467"/>
      <c r="F14" s="86">
        <f t="shared" si="2"/>
        <v>16464</v>
      </c>
      <c r="G14" s="87" t="s">
        <v>62</v>
      </c>
      <c r="H14" s="88">
        <f t="shared" si="3"/>
        <v>164.64</v>
      </c>
      <c r="I14" s="89">
        <v>24</v>
      </c>
    </row>
    <row r="15" spans="2:17" ht="20.100000000000001" customHeight="1" thickBot="1" x14ac:dyDescent="0.3">
      <c r="B15" s="76"/>
      <c r="C15" s="365">
        <f t="shared" si="1"/>
        <v>139.94399999999999</v>
      </c>
      <c r="D15" s="468"/>
      <c r="E15" s="469"/>
      <c r="F15" s="92">
        <f t="shared" si="2"/>
        <v>16464</v>
      </c>
      <c r="G15" s="87" t="s">
        <v>77</v>
      </c>
      <c r="H15" s="93">
        <f t="shared" si="3"/>
        <v>164.64</v>
      </c>
      <c r="I15" s="94">
        <v>24</v>
      </c>
    </row>
    <row r="16" spans="2:17" ht="23.25" customHeight="1" thickTop="1" thickBot="1" x14ac:dyDescent="0.3">
      <c r="B16" s="76"/>
      <c r="C16" s="76"/>
      <c r="D16" s="95"/>
      <c r="E16" s="96" t="s">
        <v>45</v>
      </c>
      <c r="F16" s="97">
        <f>SUM(F11:F15)</f>
        <v>82320</v>
      </c>
      <c r="G16" s="98"/>
      <c r="H16" s="99"/>
      <c r="I16" s="100">
        <f>SUM(I11:I15)</f>
        <v>120</v>
      </c>
      <c r="J16" s="90" t="str">
        <f>+IF(E8=I65,"", "Şubeleri veDers Saatlerini KONTROL EDİNİZ!!!")</f>
        <v/>
      </c>
      <c r="K16" s="46"/>
      <c r="L16" s="46"/>
      <c r="M16" s="46"/>
      <c r="N16" s="101"/>
      <c r="O16" s="46"/>
      <c r="P16" s="46"/>
      <c r="Q16" s="46"/>
    </row>
    <row r="17" spans="1:17" ht="35.25" customHeight="1" thickTop="1" thickBot="1" x14ac:dyDescent="0.3">
      <c r="B17" s="102"/>
      <c r="C17" s="102"/>
      <c r="D17" s="102"/>
      <c r="E17" s="103"/>
      <c r="F17" s="103"/>
      <c r="G17" s="103"/>
      <c r="H17" s="103"/>
      <c r="I17" s="104"/>
      <c r="J17" s="105"/>
      <c r="K17" s="46"/>
      <c r="L17" s="46"/>
      <c r="M17" s="46"/>
      <c r="N17" s="46"/>
      <c r="O17" s="46"/>
      <c r="P17" s="46"/>
      <c r="Q17" s="46"/>
    </row>
    <row r="18" spans="1:17" ht="24.75" customHeight="1" thickTop="1" thickBot="1" x14ac:dyDescent="0.3">
      <c r="A18" s="106">
        <f>G8*9500</f>
        <v>4119.9980000000005</v>
      </c>
      <c r="B18" s="470" t="s">
        <v>63</v>
      </c>
      <c r="C18" s="471"/>
      <c r="D18" s="107">
        <f>ROUNDDOWN(A18,2)</f>
        <v>4119.99</v>
      </c>
      <c r="E18" s="108">
        <v>0.8</v>
      </c>
      <c r="F18" s="108">
        <v>0.85</v>
      </c>
      <c r="G18" s="108">
        <v>1.1000000000000001</v>
      </c>
      <c r="H18" s="108">
        <v>1.2</v>
      </c>
      <c r="I18" s="109">
        <v>2.2999999999999998</v>
      </c>
      <c r="J18" s="46"/>
      <c r="K18" s="46"/>
      <c r="L18" s="46"/>
      <c r="M18" s="46"/>
      <c r="N18" s="46"/>
      <c r="O18" s="46"/>
      <c r="P18" s="105"/>
      <c r="Q18" s="46"/>
    </row>
    <row r="19" spans="1:17" ht="28.5" customHeight="1" thickTop="1" thickBot="1" x14ac:dyDescent="0.3">
      <c r="B19" s="46"/>
      <c r="C19" s="46"/>
      <c r="D19" s="46"/>
      <c r="E19" s="110">
        <f>$D$18*E18</f>
        <v>3295.9920000000002</v>
      </c>
      <c r="F19" s="111">
        <f>$D$18*F18</f>
        <v>3501.9914999999996</v>
      </c>
      <c r="G19" s="111">
        <f>$D$18*G18</f>
        <v>4531.9890000000005</v>
      </c>
      <c r="H19" s="111">
        <f>$D$18*H18</f>
        <v>4943.9879999999994</v>
      </c>
      <c r="I19" s="112">
        <f>$D$18*I18</f>
        <v>9475.976999999999</v>
      </c>
      <c r="J19" s="46"/>
      <c r="K19" s="46"/>
      <c r="L19" s="46"/>
      <c r="M19" s="46"/>
      <c r="N19" s="46"/>
      <c r="O19" s="46"/>
      <c r="P19" s="46"/>
      <c r="Q19" s="46"/>
    </row>
    <row r="20" spans="1:17" s="46" customFormat="1" ht="36.75" customHeight="1" thickTop="1" thickBot="1" x14ac:dyDescent="0.3">
      <c r="E20" s="101"/>
      <c r="F20" s="101"/>
      <c r="G20" s="101"/>
      <c r="H20" s="101"/>
      <c r="I20" s="101"/>
    </row>
    <row r="21" spans="1:17" ht="30" customHeight="1" thickTop="1" x14ac:dyDescent="0.25">
      <c r="B21" s="472" t="s">
        <v>64</v>
      </c>
      <c r="C21" s="474" t="s">
        <v>65</v>
      </c>
      <c r="D21" s="474"/>
      <c r="E21" s="460" t="s">
        <v>66</v>
      </c>
      <c r="F21" s="475" t="s">
        <v>67</v>
      </c>
      <c r="G21" s="454" t="s">
        <v>68</v>
      </c>
      <c r="H21" s="456" t="s">
        <v>69</v>
      </c>
      <c r="I21" s="477"/>
      <c r="J21" s="478"/>
      <c r="K21" s="478"/>
      <c r="L21" s="478"/>
      <c r="M21" s="479"/>
      <c r="N21" s="458" t="s">
        <v>71</v>
      </c>
      <c r="O21" s="460" t="s">
        <v>72</v>
      </c>
      <c r="P21" s="462" t="s">
        <v>73</v>
      </c>
      <c r="Q21" s="437" t="s">
        <v>74</v>
      </c>
    </row>
    <row r="22" spans="1:17" ht="69.75" customHeight="1" thickBot="1" x14ac:dyDescent="0.3">
      <c r="B22" s="473"/>
      <c r="C22" s="113" t="s">
        <v>75</v>
      </c>
      <c r="D22" s="113" t="s">
        <v>76</v>
      </c>
      <c r="E22" s="461"/>
      <c r="F22" s="476"/>
      <c r="G22" s="455"/>
      <c r="H22" s="457"/>
      <c r="I22" s="480"/>
      <c r="J22" s="481"/>
      <c r="K22" s="481"/>
      <c r="L22" s="481"/>
      <c r="M22" s="482"/>
      <c r="N22" s="459"/>
      <c r="O22" s="461"/>
      <c r="P22" s="463"/>
      <c r="Q22" s="438"/>
    </row>
    <row r="23" spans="1:17" ht="30" customHeight="1" thickTop="1" x14ac:dyDescent="0.25">
      <c r="B23" s="114">
        <v>1</v>
      </c>
      <c r="C23" s="339" t="s">
        <v>78</v>
      </c>
      <c r="D23" s="115" t="s">
        <v>79</v>
      </c>
      <c r="E23" s="116">
        <f>IF(E5&gt;G19,G19,E5)</f>
        <v>4531.9890000000005</v>
      </c>
      <c r="F23" s="117">
        <f t="shared" ref="F23:F34" si="4">+IFERROR(E23*P23,0)</f>
        <v>679.79835000000003</v>
      </c>
      <c r="G23" s="117">
        <f>IFERROR(IF(P23=14%,E23*1%,E23*0.759%),0)</f>
        <v>34.397796510000006</v>
      </c>
      <c r="H23" s="118">
        <f t="shared" ref="H23:H34" si="5">IFERROR(F23+G23,0)</f>
        <v>714.19614651000006</v>
      </c>
      <c r="I23" s="152"/>
      <c r="J23" s="153"/>
      <c r="K23" s="153"/>
      <c r="L23" s="153"/>
      <c r="M23" s="153"/>
      <c r="N23" s="119">
        <f t="shared" ref="N23:N24" si="6">+IFERROR(E23-H23,)</f>
        <v>3817.7928534900002</v>
      </c>
      <c r="O23" s="120">
        <v>1.1000000000000001</v>
      </c>
      <c r="P23" s="121">
        <v>0.15</v>
      </c>
      <c r="Q23" s="122"/>
    </row>
    <row r="24" spans="1:17" ht="30" customHeight="1" thickBot="1" x14ac:dyDescent="0.3">
      <c r="B24" s="123">
        <v>2</v>
      </c>
      <c r="C24" s="361" t="s">
        <v>120</v>
      </c>
      <c r="D24" s="124" t="s">
        <v>80</v>
      </c>
      <c r="E24" s="125">
        <f>IF(F5&gt;F19,F19,F5)</f>
        <v>3501.9914999999996</v>
      </c>
      <c r="F24" s="126">
        <f t="shared" si="4"/>
        <v>525.29872499999988</v>
      </c>
      <c r="G24" s="126">
        <f t="shared" ref="G24:G34" si="7">IFERROR(IF(P24=14%,E24*1%,E24*0.759%),0)</f>
        <v>26.580115485</v>
      </c>
      <c r="H24" s="127">
        <f t="shared" si="5"/>
        <v>551.87884048499984</v>
      </c>
      <c r="I24" s="128"/>
      <c r="J24" s="129"/>
      <c r="K24" s="129"/>
      <c r="L24" s="129"/>
      <c r="M24" s="129"/>
      <c r="N24" s="130">
        <f t="shared" si="6"/>
        <v>2950.1126595149999</v>
      </c>
      <c r="O24" s="131">
        <v>0.85</v>
      </c>
      <c r="P24" s="132">
        <v>0.15</v>
      </c>
      <c r="Q24" s="133"/>
    </row>
    <row r="25" spans="1:17" ht="20.100000000000001" customHeight="1" thickTop="1" thickBot="1" x14ac:dyDescent="0.3">
      <c r="A25" s="134">
        <f>+IF(G5&gt;E19,E19,G5)</f>
        <v>3295.9920000000002</v>
      </c>
      <c r="B25" s="135">
        <v>1</v>
      </c>
      <c r="C25" s="336" t="s">
        <v>118</v>
      </c>
      <c r="D25" s="136" t="s">
        <v>81</v>
      </c>
      <c r="E25" s="137">
        <f>+IF(C25="","",A25)</f>
        <v>3295.9920000000002</v>
      </c>
      <c r="F25" s="138">
        <f t="shared" si="4"/>
        <v>494.39879999999999</v>
      </c>
      <c r="G25" s="138">
        <f t="shared" si="7"/>
        <v>25.016579280000002</v>
      </c>
      <c r="H25" s="139">
        <f t="shared" si="5"/>
        <v>519.41537928000002</v>
      </c>
      <c r="I25" s="140"/>
      <c r="J25" s="141"/>
      <c r="K25" s="141"/>
      <c r="L25" s="141"/>
      <c r="M25" s="141"/>
      <c r="N25" s="142">
        <f>+IFERROR(E25-H25,)</f>
        <v>2776.5766207200004</v>
      </c>
      <c r="O25" s="143">
        <v>0.8</v>
      </c>
      <c r="P25" s="144">
        <v>0.15</v>
      </c>
      <c r="Q25" s="145"/>
    </row>
    <row r="26" spans="1:17" ht="20.100000000000001" customHeight="1" thickTop="1" x14ac:dyDescent="0.25">
      <c r="A26" s="146">
        <f>+IF(H5&gt;E19,E19,H5)</f>
        <v>3295.9920000000002</v>
      </c>
      <c r="B26" s="147">
        <v>1</v>
      </c>
      <c r="C26" s="337" t="s">
        <v>119</v>
      </c>
      <c r="D26" s="148" t="s">
        <v>82</v>
      </c>
      <c r="E26" s="149">
        <f t="shared" ref="E26:E34" si="8">IF(C26="","",$A$26/COUNTA($C$26:$C$34))</f>
        <v>366.22133333333335</v>
      </c>
      <c r="F26" s="150">
        <f t="shared" si="4"/>
        <v>54.933199999999999</v>
      </c>
      <c r="G26" s="150">
        <f t="shared" si="7"/>
        <v>2.7796199200000005</v>
      </c>
      <c r="H26" s="151">
        <f t="shared" si="5"/>
        <v>57.712819920000001</v>
      </c>
      <c r="I26" s="152"/>
      <c r="J26" s="153"/>
      <c r="K26" s="153"/>
      <c r="L26" s="153"/>
      <c r="M26" s="153"/>
      <c r="N26" s="154">
        <f t="shared" ref="N26:N34" si="9">+IFERROR(E26-H26,)</f>
        <v>308.50851341333333</v>
      </c>
      <c r="O26" s="155">
        <v>0.8</v>
      </c>
      <c r="P26" s="156">
        <v>0.15</v>
      </c>
      <c r="Q26" s="157"/>
    </row>
    <row r="27" spans="1:17" ht="20.100000000000001" customHeight="1" x14ac:dyDescent="0.25">
      <c r="B27" s="158">
        <v>2</v>
      </c>
      <c r="C27" s="338" t="s">
        <v>119</v>
      </c>
      <c r="D27" s="159" t="s">
        <v>82</v>
      </c>
      <c r="E27" s="160">
        <f t="shared" si="8"/>
        <v>366.22133333333335</v>
      </c>
      <c r="F27" s="161">
        <f t="shared" si="4"/>
        <v>54.933199999999999</v>
      </c>
      <c r="G27" s="161">
        <f t="shared" si="7"/>
        <v>2.7796199200000005</v>
      </c>
      <c r="H27" s="162">
        <f t="shared" si="5"/>
        <v>57.712819920000001</v>
      </c>
      <c r="I27" s="163"/>
      <c r="J27" s="164"/>
      <c r="K27" s="164"/>
      <c r="L27" s="164"/>
      <c r="M27" s="164"/>
      <c r="N27" s="165">
        <f t="shared" si="9"/>
        <v>308.50851341333333</v>
      </c>
      <c r="O27" s="166">
        <v>0.8</v>
      </c>
      <c r="P27" s="167">
        <v>0.15</v>
      </c>
      <c r="Q27" s="168"/>
    </row>
    <row r="28" spans="1:17" ht="20.100000000000001" customHeight="1" x14ac:dyDescent="0.25">
      <c r="B28" s="158">
        <v>3</v>
      </c>
      <c r="C28" s="338" t="s">
        <v>119</v>
      </c>
      <c r="D28" s="159" t="s">
        <v>82</v>
      </c>
      <c r="E28" s="160">
        <f t="shared" si="8"/>
        <v>366.22133333333335</v>
      </c>
      <c r="F28" s="161">
        <f t="shared" si="4"/>
        <v>54.933199999999999</v>
      </c>
      <c r="G28" s="161">
        <f t="shared" si="7"/>
        <v>2.7796199200000005</v>
      </c>
      <c r="H28" s="162">
        <f t="shared" si="5"/>
        <v>57.712819920000001</v>
      </c>
      <c r="I28" s="163"/>
      <c r="J28" s="164"/>
      <c r="K28" s="164"/>
      <c r="L28" s="164"/>
      <c r="M28" s="164"/>
      <c r="N28" s="165">
        <f t="shared" si="9"/>
        <v>308.50851341333333</v>
      </c>
      <c r="O28" s="166">
        <v>0.8</v>
      </c>
      <c r="P28" s="167">
        <v>0.15</v>
      </c>
      <c r="Q28" s="168"/>
    </row>
    <row r="29" spans="1:17" ht="20.100000000000001" customHeight="1" x14ac:dyDescent="0.25">
      <c r="B29" s="158">
        <v>4</v>
      </c>
      <c r="C29" s="338" t="s">
        <v>119</v>
      </c>
      <c r="D29" s="159" t="s">
        <v>82</v>
      </c>
      <c r="E29" s="160">
        <f t="shared" si="8"/>
        <v>366.22133333333335</v>
      </c>
      <c r="F29" s="161">
        <f t="shared" si="4"/>
        <v>54.933199999999999</v>
      </c>
      <c r="G29" s="161">
        <f t="shared" si="7"/>
        <v>2.7796199200000005</v>
      </c>
      <c r="H29" s="162">
        <f t="shared" si="5"/>
        <v>57.712819920000001</v>
      </c>
      <c r="I29" s="163"/>
      <c r="J29" s="164"/>
      <c r="K29" s="164"/>
      <c r="L29" s="164"/>
      <c r="M29" s="164"/>
      <c r="N29" s="165">
        <f t="shared" si="9"/>
        <v>308.50851341333333</v>
      </c>
      <c r="O29" s="166">
        <v>0.8</v>
      </c>
      <c r="P29" s="167">
        <v>0.15</v>
      </c>
      <c r="Q29" s="168"/>
    </row>
    <row r="30" spans="1:17" ht="20.100000000000001" customHeight="1" x14ac:dyDescent="0.25">
      <c r="B30" s="158">
        <v>5</v>
      </c>
      <c r="C30" s="338" t="s">
        <v>119</v>
      </c>
      <c r="D30" s="159" t="s">
        <v>82</v>
      </c>
      <c r="E30" s="160">
        <f t="shared" si="8"/>
        <v>366.22133333333335</v>
      </c>
      <c r="F30" s="161">
        <f t="shared" si="4"/>
        <v>54.933199999999999</v>
      </c>
      <c r="G30" s="161">
        <f t="shared" si="7"/>
        <v>2.7796199200000005</v>
      </c>
      <c r="H30" s="162">
        <f t="shared" si="5"/>
        <v>57.712819920000001</v>
      </c>
      <c r="I30" s="163"/>
      <c r="J30" s="164"/>
      <c r="K30" s="164"/>
      <c r="L30" s="164"/>
      <c r="M30" s="164"/>
      <c r="N30" s="165">
        <f t="shared" si="9"/>
        <v>308.50851341333333</v>
      </c>
      <c r="O30" s="166">
        <v>0.8</v>
      </c>
      <c r="P30" s="167">
        <v>0.15</v>
      </c>
      <c r="Q30" s="168"/>
    </row>
    <row r="31" spans="1:17" ht="20.100000000000001" customHeight="1" x14ac:dyDescent="0.25">
      <c r="B31" s="158">
        <v>6</v>
      </c>
      <c r="C31" s="338" t="s">
        <v>119</v>
      </c>
      <c r="D31" s="159" t="s">
        <v>82</v>
      </c>
      <c r="E31" s="160">
        <f t="shared" si="8"/>
        <v>366.22133333333335</v>
      </c>
      <c r="F31" s="161">
        <f t="shared" si="4"/>
        <v>54.933199999999999</v>
      </c>
      <c r="G31" s="161">
        <f t="shared" si="7"/>
        <v>2.7796199200000005</v>
      </c>
      <c r="H31" s="162">
        <f t="shared" si="5"/>
        <v>57.712819920000001</v>
      </c>
      <c r="I31" s="163"/>
      <c r="J31" s="164"/>
      <c r="K31" s="164"/>
      <c r="L31" s="164"/>
      <c r="M31" s="164"/>
      <c r="N31" s="165">
        <f t="shared" si="9"/>
        <v>308.50851341333333</v>
      </c>
      <c r="O31" s="166">
        <v>0.8</v>
      </c>
      <c r="P31" s="167">
        <v>0.15</v>
      </c>
      <c r="Q31" s="168"/>
    </row>
    <row r="32" spans="1:17" ht="20.100000000000001" customHeight="1" x14ac:dyDescent="0.25">
      <c r="B32" s="158">
        <v>7</v>
      </c>
      <c r="C32" s="338" t="s">
        <v>119</v>
      </c>
      <c r="D32" s="159" t="s">
        <v>82</v>
      </c>
      <c r="E32" s="160">
        <f t="shared" si="8"/>
        <v>366.22133333333335</v>
      </c>
      <c r="F32" s="161">
        <f t="shared" si="4"/>
        <v>54.933199999999999</v>
      </c>
      <c r="G32" s="161">
        <f t="shared" si="7"/>
        <v>2.7796199200000005</v>
      </c>
      <c r="H32" s="162">
        <f t="shared" si="5"/>
        <v>57.712819920000001</v>
      </c>
      <c r="I32" s="163"/>
      <c r="J32" s="164"/>
      <c r="K32" s="164"/>
      <c r="L32" s="164"/>
      <c r="M32" s="164"/>
      <c r="N32" s="165">
        <f t="shared" si="9"/>
        <v>308.50851341333333</v>
      </c>
      <c r="O32" s="166">
        <v>0.8</v>
      </c>
      <c r="P32" s="167">
        <v>0.15</v>
      </c>
      <c r="Q32" s="168"/>
    </row>
    <row r="33" spans="2:17" ht="20.100000000000001" customHeight="1" x14ac:dyDescent="0.25">
      <c r="B33" s="158">
        <v>8</v>
      </c>
      <c r="C33" s="338" t="s">
        <v>119</v>
      </c>
      <c r="D33" s="159" t="s">
        <v>82</v>
      </c>
      <c r="E33" s="160">
        <f t="shared" si="8"/>
        <v>366.22133333333335</v>
      </c>
      <c r="F33" s="161">
        <f t="shared" si="4"/>
        <v>54.933199999999999</v>
      </c>
      <c r="G33" s="161">
        <f t="shared" si="7"/>
        <v>2.7796199200000005</v>
      </c>
      <c r="H33" s="162">
        <f t="shared" si="5"/>
        <v>57.712819920000001</v>
      </c>
      <c r="I33" s="163"/>
      <c r="J33" s="164"/>
      <c r="K33" s="164"/>
      <c r="L33" s="164"/>
      <c r="M33" s="164"/>
      <c r="N33" s="165">
        <f t="shared" si="9"/>
        <v>308.50851341333333</v>
      </c>
      <c r="O33" s="166">
        <v>0.8</v>
      </c>
      <c r="P33" s="167">
        <v>0.15</v>
      </c>
      <c r="Q33" s="168"/>
    </row>
    <row r="34" spans="2:17" ht="20.100000000000001" customHeight="1" thickBot="1" x14ac:dyDescent="0.3">
      <c r="B34" s="169">
        <v>9</v>
      </c>
      <c r="C34" s="363" t="s">
        <v>119</v>
      </c>
      <c r="D34" s="159" t="s">
        <v>82</v>
      </c>
      <c r="E34" s="170">
        <f t="shared" si="8"/>
        <v>366.22133333333335</v>
      </c>
      <c r="F34" s="171">
        <f t="shared" si="4"/>
        <v>54.933199999999999</v>
      </c>
      <c r="G34" s="171">
        <f t="shared" si="7"/>
        <v>2.7796199200000005</v>
      </c>
      <c r="H34" s="172">
        <f t="shared" si="5"/>
        <v>57.712819920000001</v>
      </c>
      <c r="I34" s="173"/>
      <c r="J34" s="174"/>
      <c r="K34" s="174"/>
      <c r="L34" s="174"/>
      <c r="M34" s="174"/>
      <c r="N34" s="130">
        <f t="shared" si="9"/>
        <v>308.50851341333333</v>
      </c>
      <c r="O34" s="175">
        <v>0.8</v>
      </c>
      <c r="P34" s="132">
        <v>0.15</v>
      </c>
      <c r="Q34" s="176"/>
    </row>
    <row r="35" spans="2:17" s="183" customFormat="1" ht="39.75" customHeight="1" thickTop="1" thickBot="1" x14ac:dyDescent="0.3">
      <c r="B35" s="319"/>
      <c r="C35" s="439" t="s">
        <v>83</v>
      </c>
      <c r="D35" s="440"/>
      <c r="E35" s="177">
        <f>SUM(E23:E33)</f>
        <v>14259.743166666663</v>
      </c>
      <c r="F35" s="178">
        <f t="shared" ref="F35:N35" si="10">SUM(F23:F33)</f>
        <v>2138.9614749999996</v>
      </c>
      <c r="G35" s="178">
        <f t="shared" si="10"/>
        <v>108.23145063500002</v>
      </c>
      <c r="H35" s="177">
        <f t="shared" si="10"/>
        <v>2247.1929256349999</v>
      </c>
      <c r="I35" s="441"/>
      <c r="J35" s="442"/>
      <c r="K35" s="442"/>
      <c r="L35" s="442"/>
      <c r="M35" s="443"/>
      <c r="N35" s="179">
        <f t="shared" si="10"/>
        <v>12012.550241031666</v>
      </c>
      <c r="O35" s="180"/>
      <c r="P35" s="181"/>
      <c r="Q35" s="182"/>
    </row>
    <row r="36" spans="2:17" s="183" customFormat="1" ht="27.75" customHeight="1" thickTop="1" thickBot="1" x14ac:dyDescent="0.3">
      <c r="D36" s="184"/>
      <c r="E36" s="184"/>
      <c r="F36" s="184"/>
      <c r="G36" s="184"/>
      <c r="H36" s="184"/>
    </row>
    <row r="37" spans="2:17" ht="33.75" customHeight="1" thickTop="1" thickBot="1" x14ac:dyDescent="0.3">
      <c r="B37" s="444" t="s">
        <v>64</v>
      </c>
      <c r="C37" s="446" t="s">
        <v>84</v>
      </c>
      <c r="D37" s="446"/>
      <c r="E37" s="413" t="s">
        <v>66</v>
      </c>
      <c r="F37" s="447" t="s">
        <v>85</v>
      </c>
      <c r="G37" s="447" t="s">
        <v>68</v>
      </c>
      <c r="H37" s="449" t="s">
        <v>69</v>
      </c>
      <c r="I37" s="451" t="s">
        <v>70</v>
      </c>
      <c r="J37" s="452"/>
      <c r="K37" s="452"/>
      <c r="L37" s="452"/>
      <c r="M37" s="453"/>
      <c r="N37" s="411" t="s">
        <v>115</v>
      </c>
      <c r="O37" s="413" t="s">
        <v>72</v>
      </c>
      <c r="P37" s="415" t="s">
        <v>73</v>
      </c>
      <c r="Q37" s="417" t="s">
        <v>74</v>
      </c>
    </row>
    <row r="38" spans="2:17" ht="63.75" customHeight="1" thickTop="1" thickBot="1" x14ac:dyDescent="0.3">
      <c r="B38" s="445"/>
      <c r="C38" s="185" t="s">
        <v>75</v>
      </c>
      <c r="D38" s="185" t="s">
        <v>76</v>
      </c>
      <c r="E38" s="414"/>
      <c r="F38" s="448"/>
      <c r="G38" s="448"/>
      <c r="H38" s="450"/>
      <c r="I38" s="186" t="str">
        <f>+$G$11</f>
        <v>4-YAŞ-A</v>
      </c>
      <c r="J38" s="187" t="str">
        <f>+$G$12</f>
        <v>4-YAŞ-B</v>
      </c>
      <c r="K38" s="187" t="str">
        <f>+$G$13</f>
        <v>5-YAŞ-A</v>
      </c>
      <c r="L38" s="359" t="str">
        <f>+$G$14</f>
        <v>5-YAŞ-B</v>
      </c>
      <c r="M38" s="359" t="str">
        <f>+$G$15</f>
        <v>5-YAŞ-C</v>
      </c>
      <c r="N38" s="412"/>
      <c r="O38" s="414"/>
      <c r="P38" s="416"/>
      <c r="Q38" s="418"/>
    </row>
    <row r="39" spans="2:17" ht="24.9" customHeight="1" thickTop="1" thickBot="1" x14ac:dyDescent="0.3">
      <c r="B39" s="188">
        <v>1</v>
      </c>
      <c r="C39" s="362" t="s">
        <v>116</v>
      </c>
      <c r="D39" s="190" t="s">
        <v>86</v>
      </c>
      <c r="E39" s="137">
        <f t="shared" ref="E39:E48" si="11">IFERROR(IF((I39*$H$11)+(J39*$H$12)+(K39*$H$13)+(L39*$H$14)+(M39*$H$15)&gt;$H$19,$H$19,((I39*$H$11)+(J39*$H$12)+(K39*$H$13)+(L39*$H$14)+(M39*$H$15))),0)</f>
        <v>0</v>
      </c>
      <c r="F39" s="191">
        <f>IFERROR(E39*P39,0)</f>
        <v>0</v>
      </c>
      <c r="G39" s="191">
        <f>+IF(P39=14%,E39*1%,IF(P39&gt;14%,E39*0.759%,IF(P39="","",0)))</f>
        <v>0</v>
      </c>
      <c r="H39" s="192">
        <f>IFERROR(F39+G39,0)</f>
        <v>0</v>
      </c>
      <c r="I39" s="331"/>
      <c r="J39" s="332"/>
      <c r="K39" s="332"/>
      <c r="L39" s="332"/>
      <c r="M39" s="333"/>
      <c r="N39" s="196">
        <f t="shared" ref="N39:N48" si="12">+IFERROR(E39-H39,)</f>
        <v>0</v>
      </c>
      <c r="O39" s="197">
        <v>1.2</v>
      </c>
      <c r="P39" s="144">
        <v>0.15</v>
      </c>
      <c r="Q39" s="198"/>
    </row>
    <row r="40" spans="2:17" ht="24.9" customHeight="1" thickTop="1" x14ac:dyDescent="0.25">
      <c r="B40" s="199">
        <v>1</v>
      </c>
      <c r="C40" s="200" t="s">
        <v>84</v>
      </c>
      <c r="D40" s="201" t="s">
        <v>87</v>
      </c>
      <c r="E40" s="160">
        <f t="shared" si="11"/>
        <v>3292.7999999999997</v>
      </c>
      <c r="F40" s="202">
        <f>IFERROR(E40*P40,0)</f>
        <v>493.91999999999996</v>
      </c>
      <c r="G40" s="202">
        <f>+IF(P40=14%,E40*1%,IF(P40&gt;14%,E40*0.759%,IF(P40="","",0)))</f>
        <v>24.992352</v>
      </c>
      <c r="H40" s="203">
        <f>IFERROR(F40+G40,0)</f>
        <v>518.91235199999994</v>
      </c>
      <c r="I40" s="204">
        <v>4</v>
      </c>
      <c r="J40" s="205">
        <v>4</v>
      </c>
      <c r="K40" s="205">
        <v>4</v>
      </c>
      <c r="L40" s="205">
        <v>4</v>
      </c>
      <c r="M40" s="206">
        <v>4</v>
      </c>
      <c r="N40" s="207">
        <f t="shared" si="12"/>
        <v>2773.8876479999999</v>
      </c>
      <c r="O40" s="208">
        <v>1.2</v>
      </c>
      <c r="P40" s="167">
        <v>0.15</v>
      </c>
      <c r="Q40" s="209"/>
    </row>
    <row r="41" spans="2:17" ht="24.9" customHeight="1" x14ac:dyDescent="0.25">
      <c r="B41" s="199">
        <v>2</v>
      </c>
      <c r="C41" s="200" t="s">
        <v>84</v>
      </c>
      <c r="D41" s="201" t="s">
        <v>87</v>
      </c>
      <c r="E41" s="160">
        <f t="shared" si="11"/>
        <v>4116</v>
      </c>
      <c r="F41" s="202">
        <f t="shared" ref="F41:F48" si="13">IFERROR(E41*P41,0)</f>
        <v>617.4</v>
      </c>
      <c r="G41" s="202">
        <f t="shared" ref="G41:G48" si="14">+IF(P41=14%,E41*1%,IF(P41&gt;14%,E41*0.759%,IF(P41="","",0)))</f>
        <v>31.240440000000003</v>
      </c>
      <c r="H41" s="203">
        <f t="shared" ref="H41:H48" si="15">IFERROR(F41+G41,0)</f>
        <v>648.64044000000001</v>
      </c>
      <c r="I41" s="210">
        <v>5</v>
      </c>
      <c r="J41" s="211">
        <v>5</v>
      </c>
      <c r="K41" s="211">
        <v>5</v>
      </c>
      <c r="L41" s="211">
        <v>5</v>
      </c>
      <c r="M41" s="212">
        <v>5</v>
      </c>
      <c r="N41" s="207">
        <f t="shared" si="12"/>
        <v>3467.3595599999999</v>
      </c>
      <c r="O41" s="208">
        <v>1.2</v>
      </c>
      <c r="P41" s="167">
        <v>0.15</v>
      </c>
      <c r="Q41" s="209"/>
    </row>
    <row r="42" spans="2:17" ht="24.9" customHeight="1" x14ac:dyDescent="0.25">
      <c r="B42" s="199">
        <v>3</v>
      </c>
      <c r="C42" s="200" t="s">
        <v>84</v>
      </c>
      <c r="D42" s="201" t="s">
        <v>87</v>
      </c>
      <c r="E42" s="160">
        <f t="shared" si="11"/>
        <v>1646.3999999999999</v>
      </c>
      <c r="F42" s="202">
        <f t="shared" si="13"/>
        <v>246.95999999999998</v>
      </c>
      <c r="G42" s="202">
        <f t="shared" si="14"/>
        <v>12.496176</v>
      </c>
      <c r="H42" s="203">
        <f t="shared" si="15"/>
        <v>259.45617599999997</v>
      </c>
      <c r="I42" s="210">
        <v>2</v>
      </c>
      <c r="J42" s="211">
        <v>2</v>
      </c>
      <c r="K42" s="211">
        <v>2</v>
      </c>
      <c r="L42" s="211">
        <v>2</v>
      </c>
      <c r="M42" s="212">
        <v>2</v>
      </c>
      <c r="N42" s="207">
        <f t="shared" si="12"/>
        <v>1386.9438239999999</v>
      </c>
      <c r="O42" s="208">
        <v>1.2</v>
      </c>
      <c r="P42" s="167">
        <v>0.15</v>
      </c>
      <c r="Q42" s="209"/>
    </row>
    <row r="43" spans="2:17" ht="24.9" customHeight="1" x14ac:dyDescent="0.25">
      <c r="B43" s="199">
        <v>4</v>
      </c>
      <c r="C43" s="200" t="s">
        <v>84</v>
      </c>
      <c r="D43" s="201" t="s">
        <v>87</v>
      </c>
      <c r="E43" s="160">
        <f t="shared" si="11"/>
        <v>2469.6</v>
      </c>
      <c r="F43" s="202">
        <f t="shared" si="13"/>
        <v>370.44</v>
      </c>
      <c r="G43" s="202">
        <f t="shared" si="14"/>
        <v>18.744264000000001</v>
      </c>
      <c r="H43" s="203">
        <f t="shared" si="15"/>
        <v>389.18426399999998</v>
      </c>
      <c r="I43" s="210">
        <v>3</v>
      </c>
      <c r="J43" s="211">
        <v>3</v>
      </c>
      <c r="K43" s="211">
        <v>3</v>
      </c>
      <c r="L43" s="211">
        <v>3</v>
      </c>
      <c r="M43" s="212">
        <v>3</v>
      </c>
      <c r="N43" s="207">
        <f t="shared" si="12"/>
        <v>2080.4157359999999</v>
      </c>
      <c r="O43" s="208">
        <v>1.2</v>
      </c>
      <c r="P43" s="167">
        <v>0.15</v>
      </c>
      <c r="Q43" s="209"/>
    </row>
    <row r="44" spans="2:17" ht="24.9" customHeight="1" x14ac:dyDescent="0.25">
      <c r="B44" s="199">
        <v>5</v>
      </c>
      <c r="C44" s="200" t="s">
        <v>84</v>
      </c>
      <c r="D44" s="201" t="s">
        <v>87</v>
      </c>
      <c r="E44" s="160">
        <f t="shared" si="11"/>
        <v>2963.52</v>
      </c>
      <c r="F44" s="202">
        <f t="shared" si="13"/>
        <v>444.52799999999996</v>
      </c>
      <c r="G44" s="202">
        <f t="shared" si="14"/>
        <v>22.493116800000003</v>
      </c>
      <c r="H44" s="203">
        <f t="shared" si="15"/>
        <v>467.02111679999996</v>
      </c>
      <c r="I44" s="210">
        <v>6</v>
      </c>
      <c r="J44" s="211">
        <v>6</v>
      </c>
      <c r="K44" s="211">
        <v>6</v>
      </c>
      <c r="L44" s="211"/>
      <c r="M44" s="212"/>
      <c r="N44" s="207">
        <f t="shared" si="12"/>
        <v>2496.4988831999999</v>
      </c>
      <c r="O44" s="208">
        <v>1.2</v>
      </c>
      <c r="P44" s="167">
        <v>0.15</v>
      </c>
      <c r="Q44" s="209"/>
    </row>
    <row r="45" spans="2:17" ht="24.9" customHeight="1" thickBot="1" x14ac:dyDescent="0.3">
      <c r="B45" s="199">
        <v>6</v>
      </c>
      <c r="C45" s="200" t="s">
        <v>84</v>
      </c>
      <c r="D45" s="201" t="s">
        <v>87</v>
      </c>
      <c r="E45" s="160">
        <f t="shared" si="11"/>
        <v>1975.6799999999998</v>
      </c>
      <c r="F45" s="202">
        <f t="shared" si="13"/>
        <v>296.35199999999998</v>
      </c>
      <c r="G45" s="202">
        <f t="shared" si="14"/>
        <v>14.995411199999999</v>
      </c>
      <c r="H45" s="203">
        <f t="shared" si="15"/>
        <v>311.34741119999995</v>
      </c>
      <c r="I45" s="210"/>
      <c r="J45" s="211"/>
      <c r="K45" s="211"/>
      <c r="L45" s="211">
        <v>6</v>
      </c>
      <c r="M45" s="212">
        <v>6</v>
      </c>
      <c r="N45" s="207">
        <f t="shared" si="12"/>
        <v>1664.3325887999999</v>
      </c>
      <c r="O45" s="208">
        <v>1.2</v>
      </c>
      <c r="P45" s="167">
        <v>0.15</v>
      </c>
      <c r="Q45" s="209"/>
    </row>
    <row r="46" spans="2:17" ht="24.9" hidden="1" customHeight="1" x14ac:dyDescent="0.25">
      <c r="B46" s="318">
        <v>8</v>
      </c>
      <c r="C46" s="213"/>
      <c r="D46" s="214" t="s">
        <v>87</v>
      </c>
      <c r="E46" s="215">
        <f t="shared" si="11"/>
        <v>0</v>
      </c>
      <c r="F46" s="216">
        <f t="shared" si="13"/>
        <v>0</v>
      </c>
      <c r="G46" s="216">
        <f t="shared" si="14"/>
        <v>0</v>
      </c>
      <c r="H46" s="217">
        <f t="shared" si="15"/>
        <v>0</v>
      </c>
      <c r="I46" s="218"/>
      <c r="J46" s="219"/>
      <c r="K46" s="219"/>
      <c r="L46" s="219"/>
      <c r="M46" s="220"/>
      <c r="N46" s="221">
        <f t="shared" si="12"/>
        <v>0</v>
      </c>
      <c r="O46" s="222">
        <v>1.2</v>
      </c>
      <c r="P46" s="223">
        <v>0.15</v>
      </c>
      <c r="Q46" s="224"/>
    </row>
    <row r="47" spans="2:17" ht="24.9" hidden="1" customHeight="1" thickBot="1" x14ac:dyDescent="0.3">
      <c r="B47" s="318">
        <v>9</v>
      </c>
      <c r="C47" s="213"/>
      <c r="D47" s="214" t="s">
        <v>87</v>
      </c>
      <c r="E47" s="215">
        <f t="shared" si="11"/>
        <v>0</v>
      </c>
      <c r="F47" s="216">
        <f t="shared" si="13"/>
        <v>0</v>
      </c>
      <c r="G47" s="216">
        <f t="shared" si="14"/>
        <v>0</v>
      </c>
      <c r="H47" s="217">
        <f t="shared" si="15"/>
        <v>0</v>
      </c>
      <c r="I47" s="218"/>
      <c r="J47" s="219"/>
      <c r="K47" s="219"/>
      <c r="L47" s="219"/>
      <c r="M47" s="220"/>
      <c r="N47" s="221">
        <f t="shared" si="12"/>
        <v>0</v>
      </c>
      <c r="O47" s="222">
        <v>1.2</v>
      </c>
      <c r="P47" s="223">
        <v>0.15</v>
      </c>
      <c r="Q47" s="224"/>
    </row>
    <row r="48" spans="2:17" ht="24.9" hidden="1" customHeight="1" thickTop="1" thickBot="1" x14ac:dyDescent="0.3">
      <c r="B48" s="188">
        <v>10</v>
      </c>
      <c r="C48" s="189" t="s">
        <v>88</v>
      </c>
      <c r="D48" s="190" t="s">
        <v>89</v>
      </c>
      <c r="E48" s="137">
        <f t="shared" si="11"/>
        <v>0</v>
      </c>
      <c r="F48" s="191">
        <f t="shared" si="13"/>
        <v>0</v>
      </c>
      <c r="G48" s="191">
        <f t="shared" si="14"/>
        <v>0</v>
      </c>
      <c r="H48" s="192">
        <f t="shared" si="15"/>
        <v>0</v>
      </c>
      <c r="I48" s="193"/>
      <c r="J48" s="194"/>
      <c r="K48" s="194"/>
      <c r="L48" s="194"/>
      <c r="M48" s="195"/>
      <c r="N48" s="196">
        <f t="shared" si="12"/>
        <v>0</v>
      </c>
      <c r="O48" s="197">
        <v>1.2</v>
      </c>
      <c r="P48" s="144">
        <v>0.15</v>
      </c>
      <c r="Q48" s="198"/>
    </row>
    <row r="49" spans="2:17" ht="36" customHeight="1" thickTop="1" thickBot="1" x14ac:dyDescent="0.3">
      <c r="B49" s="225"/>
      <c r="C49" s="452" t="s">
        <v>90</v>
      </c>
      <c r="D49" s="452"/>
      <c r="E49" s="226">
        <f>SUM(E39:E48)</f>
        <v>16464</v>
      </c>
      <c r="F49" s="226">
        <f t="shared" ref="F49:M49" si="16">SUM(F39:F48)</f>
        <v>2469.6</v>
      </c>
      <c r="G49" s="226">
        <f t="shared" si="16"/>
        <v>124.96176000000003</v>
      </c>
      <c r="H49" s="226">
        <f t="shared" si="16"/>
        <v>2594.5617599999996</v>
      </c>
      <c r="I49" s="227">
        <f t="shared" si="16"/>
        <v>20</v>
      </c>
      <c r="J49" s="227">
        <f t="shared" si="16"/>
        <v>20</v>
      </c>
      <c r="K49" s="227">
        <f t="shared" si="16"/>
        <v>20</v>
      </c>
      <c r="L49" s="227">
        <f t="shared" si="16"/>
        <v>20</v>
      </c>
      <c r="M49" s="227">
        <f t="shared" si="16"/>
        <v>20</v>
      </c>
      <c r="N49" s="226">
        <f>SUM(N39:N48)</f>
        <v>13869.438239999999</v>
      </c>
      <c r="O49" s="228"/>
      <c r="P49" s="229"/>
      <c r="Q49" s="230"/>
    </row>
    <row r="50" spans="2:17" s="183" customFormat="1" ht="19.5" customHeight="1" thickTop="1" thickBot="1" x14ac:dyDescent="0.3">
      <c r="D50" s="184"/>
      <c r="E50" s="184"/>
      <c r="F50" s="184"/>
      <c r="G50" s="184"/>
      <c r="H50" s="184"/>
    </row>
    <row r="51" spans="2:17" ht="36" customHeight="1" thickTop="1" thickBot="1" x14ac:dyDescent="0.3">
      <c r="B51" s="430" t="s">
        <v>64</v>
      </c>
      <c r="C51" s="432" t="s">
        <v>91</v>
      </c>
      <c r="D51" s="432"/>
      <c r="E51" s="426" t="s">
        <v>66</v>
      </c>
      <c r="F51" s="433" t="s">
        <v>92</v>
      </c>
      <c r="G51" s="433" t="s">
        <v>93</v>
      </c>
      <c r="H51" s="419" t="s">
        <v>94</v>
      </c>
      <c r="I51" s="421" t="s">
        <v>70</v>
      </c>
      <c r="J51" s="422"/>
      <c r="K51" s="422"/>
      <c r="L51" s="422"/>
      <c r="M51" s="423"/>
      <c r="N51" s="424" t="s">
        <v>115</v>
      </c>
      <c r="O51" s="426" t="s">
        <v>72</v>
      </c>
      <c r="P51" s="428" t="s">
        <v>73</v>
      </c>
      <c r="Q51" s="435" t="s">
        <v>74</v>
      </c>
    </row>
    <row r="52" spans="2:17" ht="60" customHeight="1" thickTop="1" thickBot="1" x14ac:dyDescent="0.3">
      <c r="B52" s="431"/>
      <c r="C52" s="231" t="s">
        <v>75</v>
      </c>
      <c r="D52" s="231" t="s">
        <v>76</v>
      </c>
      <c r="E52" s="427"/>
      <c r="F52" s="434"/>
      <c r="G52" s="434"/>
      <c r="H52" s="420"/>
      <c r="I52" s="322" t="str">
        <f>+$G$11</f>
        <v>4-YAŞ-A</v>
      </c>
      <c r="J52" s="323" t="str">
        <f>+$G$12</f>
        <v>4-YAŞ-B</v>
      </c>
      <c r="K52" s="323" t="str">
        <f>+$G$13</f>
        <v>5-YAŞ-A</v>
      </c>
      <c r="L52" s="323" t="s">
        <v>62</v>
      </c>
      <c r="M52" s="324" t="s">
        <v>77</v>
      </c>
      <c r="N52" s="425"/>
      <c r="O52" s="427"/>
      <c r="P52" s="429"/>
      <c r="Q52" s="436"/>
    </row>
    <row r="53" spans="2:17" ht="24.9" customHeight="1" thickTop="1" x14ac:dyDescent="0.25">
      <c r="B53" s="199">
        <v>1</v>
      </c>
      <c r="C53" s="232" t="s">
        <v>117</v>
      </c>
      <c r="D53" s="233" t="s">
        <v>95</v>
      </c>
      <c r="E53" s="234">
        <f t="shared" ref="E53:E61" si="17">IFERROR(IF((I53*$H$11)+(J53*$H$12)+(K53*$H$13)+(L53*$H$14)+(M53*$H$15)&gt;$I$19,$I$19,((I53*$H$11)+(J53*$H$12)+(K53*$H$13)+(L53*$H$14)+(M53*$H$15))),0)</f>
        <v>9206.1200000000008</v>
      </c>
      <c r="F53" s="235">
        <f>+IFERROR(E53*P53,0)</f>
        <v>1288.8568000000002</v>
      </c>
      <c r="G53" s="235">
        <f t="shared" ref="G53:G61" si="18">+IF(P53=14%,E53*1%,IF(P53&gt;14%,E53*0.759%,IF(P53="","",0)))</f>
        <v>92.061200000000014</v>
      </c>
      <c r="H53" s="236">
        <f t="shared" ref="H53:H61" si="19">IFERROR(F53+G53,0)</f>
        <v>1380.9180000000003</v>
      </c>
      <c r="I53" s="204">
        <v>10</v>
      </c>
      <c r="J53" s="205">
        <v>10</v>
      </c>
      <c r="K53" s="205">
        <v>12</v>
      </c>
      <c r="L53" s="205">
        <v>12</v>
      </c>
      <c r="M53" s="212">
        <v>12</v>
      </c>
      <c r="N53" s="237">
        <f>+IFERROR(E53-H53,0)</f>
        <v>7825.2020000000002</v>
      </c>
      <c r="O53" s="238">
        <v>2.2999999999999998</v>
      </c>
      <c r="P53" s="167">
        <v>0.14000000000000001</v>
      </c>
      <c r="Q53" s="239"/>
    </row>
    <row r="54" spans="2:17" ht="24.9" customHeight="1" x14ac:dyDescent="0.25">
      <c r="B54" s="37">
        <v>2</v>
      </c>
      <c r="C54" s="200" t="s">
        <v>117</v>
      </c>
      <c r="D54" s="201" t="s">
        <v>95</v>
      </c>
      <c r="E54" s="160">
        <f t="shared" si="17"/>
        <v>8232</v>
      </c>
      <c r="F54" s="202">
        <f t="shared" ref="F54:F61" si="20">+IFERROR(E54*P54,0)</f>
        <v>1152.48</v>
      </c>
      <c r="G54" s="202">
        <f t="shared" si="18"/>
        <v>82.320000000000007</v>
      </c>
      <c r="H54" s="203">
        <f t="shared" si="19"/>
        <v>1234.8</v>
      </c>
      <c r="I54" s="210">
        <v>10</v>
      </c>
      <c r="J54" s="211">
        <v>10</v>
      </c>
      <c r="K54" s="211">
        <v>10</v>
      </c>
      <c r="L54" s="211">
        <v>10</v>
      </c>
      <c r="M54" s="212">
        <v>10</v>
      </c>
      <c r="N54" s="207">
        <f t="shared" ref="N54:N61" si="21">+IFERROR(E54-H54,0)</f>
        <v>6997.2</v>
      </c>
      <c r="O54" s="208">
        <v>2.2999999999999998</v>
      </c>
      <c r="P54" s="167">
        <v>0.14000000000000001</v>
      </c>
      <c r="Q54" s="209"/>
    </row>
    <row r="55" spans="2:17" ht="24.9" customHeight="1" x14ac:dyDescent="0.25">
      <c r="B55" s="37">
        <v>3</v>
      </c>
      <c r="C55" s="200" t="s">
        <v>117</v>
      </c>
      <c r="D55" s="201" t="s">
        <v>95</v>
      </c>
      <c r="E55" s="160">
        <f t="shared" si="17"/>
        <v>6585.5999999999995</v>
      </c>
      <c r="F55" s="202">
        <f t="shared" si="20"/>
        <v>921.98400000000004</v>
      </c>
      <c r="G55" s="202">
        <f t="shared" si="18"/>
        <v>65.855999999999995</v>
      </c>
      <c r="H55" s="203">
        <f t="shared" si="19"/>
        <v>987.84</v>
      </c>
      <c r="I55" s="210">
        <v>8</v>
      </c>
      <c r="J55" s="211">
        <v>8</v>
      </c>
      <c r="K55" s="211">
        <v>8</v>
      </c>
      <c r="L55" s="211">
        <v>8</v>
      </c>
      <c r="M55" s="212">
        <v>8</v>
      </c>
      <c r="N55" s="207">
        <f t="shared" si="21"/>
        <v>5597.7599999999993</v>
      </c>
      <c r="O55" s="208">
        <v>2.2999999999999998</v>
      </c>
      <c r="P55" s="167">
        <v>0.14000000000000001</v>
      </c>
      <c r="Q55" s="209"/>
    </row>
    <row r="56" spans="2:17" ht="24.9" customHeight="1" x14ac:dyDescent="0.25">
      <c r="B56" s="37">
        <v>4</v>
      </c>
      <c r="C56" s="200" t="s">
        <v>117</v>
      </c>
      <c r="D56" s="201" t="s">
        <v>95</v>
      </c>
      <c r="E56" s="160">
        <f t="shared" si="17"/>
        <v>9055.2000000000007</v>
      </c>
      <c r="F56" s="202">
        <f t="shared" si="20"/>
        <v>1267.7280000000003</v>
      </c>
      <c r="G56" s="202">
        <f t="shared" si="18"/>
        <v>90.552000000000007</v>
      </c>
      <c r="H56" s="203">
        <f t="shared" si="19"/>
        <v>1358.2800000000002</v>
      </c>
      <c r="I56" s="210">
        <v>11</v>
      </c>
      <c r="J56" s="211">
        <v>11</v>
      </c>
      <c r="K56" s="211">
        <v>11</v>
      </c>
      <c r="L56" s="211">
        <v>11</v>
      </c>
      <c r="M56" s="212">
        <v>11</v>
      </c>
      <c r="N56" s="207">
        <f t="shared" si="21"/>
        <v>7696.92</v>
      </c>
      <c r="O56" s="208">
        <v>2.2999999999999998</v>
      </c>
      <c r="P56" s="167">
        <v>0.14000000000000001</v>
      </c>
      <c r="Q56" s="209"/>
    </row>
    <row r="57" spans="2:17" ht="24.9" customHeight="1" x14ac:dyDescent="0.25">
      <c r="B57" s="37">
        <v>5</v>
      </c>
      <c r="C57" s="200" t="s">
        <v>117</v>
      </c>
      <c r="D57" s="201" t="s">
        <v>95</v>
      </c>
      <c r="E57" s="160">
        <f t="shared" si="17"/>
        <v>8232</v>
      </c>
      <c r="F57" s="202">
        <f t="shared" si="20"/>
        <v>1152.48</v>
      </c>
      <c r="G57" s="202">
        <f t="shared" si="18"/>
        <v>82.320000000000007</v>
      </c>
      <c r="H57" s="203">
        <f t="shared" si="19"/>
        <v>1234.8</v>
      </c>
      <c r="I57" s="210">
        <v>10</v>
      </c>
      <c r="J57" s="211">
        <v>10</v>
      </c>
      <c r="K57" s="211">
        <v>10</v>
      </c>
      <c r="L57" s="211">
        <v>10</v>
      </c>
      <c r="M57" s="212">
        <v>10</v>
      </c>
      <c r="N57" s="207">
        <f t="shared" si="21"/>
        <v>6997.2</v>
      </c>
      <c r="O57" s="208">
        <v>2.2999999999999998</v>
      </c>
      <c r="P57" s="167">
        <v>0.14000000000000001</v>
      </c>
      <c r="Q57" s="209"/>
    </row>
    <row r="58" spans="2:17" ht="24.9" customHeight="1" x14ac:dyDescent="0.25">
      <c r="B58" s="37">
        <v>6</v>
      </c>
      <c r="C58" s="200" t="s">
        <v>117</v>
      </c>
      <c r="D58" s="201" t="s">
        <v>95</v>
      </c>
      <c r="E58" s="160">
        <f t="shared" si="17"/>
        <v>8883.7000000000007</v>
      </c>
      <c r="F58" s="202">
        <f t="shared" si="20"/>
        <v>1243.7180000000003</v>
      </c>
      <c r="G58" s="202">
        <f t="shared" si="18"/>
        <v>88.837000000000003</v>
      </c>
      <c r="H58" s="203">
        <f t="shared" si="19"/>
        <v>1332.5550000000003</v>
      </c>
      <c r="I58" s="210">
        <v>11</v>
      </c>
      <c r="J58" s="211">
        <v>10</v>
      </c>
      <c r="K58" s="211">
        <v>11</v>
      </c>
      <c r="L58" s="211">
        <v>11</v>
      </c>
      <c r="M58" s="212">
        <v>11</v>
      </c>
      <c r="N58" s="207">
        <f t="shared" si="21"/>
        <v>7551.1450000000004</v>
      </c>
      <c r="O58" s="208">
        <v>2.2999999999999998</v>
      </c>
      <c r="P58" s="167">
        <v>0.14000000000000001</v>
      </c>
      <c r="Q58" s="209"/>
    </row>
    <row r="59" spans="2:17" ht="24.9" customHeight="1" x14ac:dyDescent="0.25">
      <c r="B59" s="37">
        <v>7</v>
      </c>
      <c r="C59" s="334" t="s">
        <v>117</v>
      </c>
      <c r="D59" s="201" t="s">
        <v>95</v>
      </c>
      <c r="E59" s="160">
        <f t="shared" si="17"/>
        <v>7093.24</v>
      </c>
      <c r="F59" s="202">
        <f t="shared" si="20"/>
        <v>993.05360000000007</v>
      </c>
      <c r="G59" s="202">
        <f t="shared" si="18"/>
        <v>70.932400000000001</v>
      </c>
      <c r="H59" s="203">
        <f t="shared" si="19"/>
        <v>1063.9860000000001</v>
      </c>
      <c r="I59" s="210">
        <v>9</v>
      </c>
      <c r="J59" s="211">
        <v>9</v>
      </c>
      <c r="K59" s="211">
        <v>7</v>
      </c>
      <c r="L59" s="211">
        <v>9</v>
      </c>
      <c r="M59" s="212">
        <v>9</v>
      </c>
      <c r="N59" s="207">
        <f t="shared" si="21"/>
        <v>6029.2539999999999</v>
      </c>
      <c r="O59" s="208">
        <v>2.2999999999999998</v>
      </c>
      <c r="P59" s="167">
        <v>0.14000000000000001</v>
      </c>
      <c r="Q59" s="209"/>
    </row>
    <row r="60" spans="2:17" ht="24.9" customHeight="1" thickBot="1" x14ac:dyDescent="0.3">
      <c r="B60" s="37">
        <v>8</v>
      </c>
      <c r="C60" s="335" t="s">
        <v>117</v>
      </c>
      <c r="D60" s="201" t="s">
        <v>95</v>
      </c>
      <c r="E60" s="160">
        <f t="shared" si="17"/>
        <v>7079.52</v>
      </c>
      <c r="F60" s="202">
        <f t="shared" si="20"/>
        <v>991.1328000000002</v>
      </c>
      <c r="G60" s="202">
        <f t="shared" si="18"/>
        <v>70.795200000000008</v>
      </c>
      <c r="H60" s="203">
        <f t="shared" si="19"/>
        <v>1061.9280000000001</v>
      </c>
      <c r="I60" s="210">
        <v>9</v>
      </c>
      <c r="J60" s="211">
        <v>9</v>
      </c>
      <c r="K60" s="211">
        <v>9</v>
      </c>
      <c r="L60" s="211">
        <v>7</v>
      </c>
      <c r="M60" s="212">
        <v>9</v>
      </c>
      <c r="N60" s="207">
        <f t="shared" si="21"/>
        <v>6017.5920000000006</v>
      </c>
      <c r="O60" s="208">
        <v>2.2999999999999998</v>
      </c>
      <c r="P60" s="167">
        <v>0.14000000000000001</v>
      </c>
      <c r="Q60" s="209"/>
    </row>
    <row r="61" spans="2:17" ht="24.9" customHeight="1" thickTop="1" thickBot="1" x14ac:dyDescent="0.3">
      <c r="B61" s="188">
        <v>9</v>
      </c>
      <c r="C61" s="360" t="s">
        <v>88</v>
      </c>
      <c r="D61" s="190" t="s">
        <v>89</v>
      </c>
      <c r="E61" s="137">
        <f t="shared" si="17"/>
        <v>1488.62</v>
      </c>
      <c r="F61" s="191">
        <f t="shared" si="20"/>
        <v>208.4068</v>
      </c>
      <c r="G61" s="191">
        <f t="shared" si="18"/>
        <v>14.886199999999999</v>
      </c>
      <c r="H61" s="192">
        <f t="shared" si="19"/>
        <v>223.29300000000001</v>
      </c>
      <c r="I61" s="340">
        <v>2</v>
      </c>
      <c r="J61" s="341">
        <v>3</v>
      </c>
      <c r="K61" s="341">
        <v>2</v>
      </c>
      <c r="L61" s="341">
        <v>2</v>
      </c>
      <c r="M61" s="342"/>
      <c r="N61" s="196">
        <f t="shared" si="21"/>
        <v>1265.3269999999998</v>
      </c>
      <c r="O61" s="197">
        <v>2.2999999999999998</v>
      </c>
      <c r="P61" s="144">
        <v>0.14000000000000001</v>
      </c>
      <c r="Q61" s="198"/>
    </row>
    <row r="62" spans="2:17" ht="33.75" customHeight="1" thickTop="1" thickBot="1" x14ac:dyDescent="0.3">
      <c r="B62" s="240"/>
      <c r="C62" s="405" t="s">
        <v>96</v>
      </c>
      <c r="D62" s="406"/>
      <c r="E62" s="241">
        <f>SUM(E53:E61)</f>
        <v>65855.999999999985</v>
      </c>
      <c r="F62" s="242">
        <f t="shared" ref="F62:N62" si="22">SUM(F53:F61)</f>
        <v>9219.840000000002</v>
      </c>
      <c r="G62" s="242">
        <f t="shared" si="22"/>
        <v>658.56000000000006</v>
      </c>
      <c r="H62" s="243">
        <f t="shared" si="22"/>
        <v>9878.4000000000015</v>
      </c>
      <c r="I62" s="244">
        <f t="shared" si="22"/>
        <v>80</v>
      </c>
      <c r="J62" s="245">
        <f>SUM(J53:J61)</f>
        <v>80</v>
      </c>
      <c r="K62" s="245">
        <f t="shared" si="22"/>
        <v>80</v>
      </c>
      <c r="L62" s="245">
        <f t="shared" si="22"/>
        <v>80</v>
      </c>
      <c r="M62" s="246">
        <f t="shared" si="22"/>
        <v>80</v>
      </c>
      <c r="N62" s="247">
        <f t="shared" si="22"/>
        <v>55977.599999999999</v>
      </c>
      <c r="O62" s="248"/>
      <c r="P62" s="357"/>
      <c r="Q62" s="358"/>
    </row>
    <row r="63" spans="2:17" s="46" customFormat="1" ht="33.75" customHeight="1" thickTop="1" thickBot="1" x14ac:dyDescent="0.3">
      <c r="B63" s="344"/>
      <c r="C63" s="345"/>
      <c r="D63" s="345"/>
      <c r="E63" s="349" t="s">
        <v>114</v>
      </c>
      <c r="F63" s="350"/>
      <c r="G63" s="350"/>
      <c r="H63" s="351"/>
      <c r="I63" s="352">
        <f>+I62+I49</f>
        <v>100</v>
      </c>
      <c r="J63" s="353">
        <f t="shared" ref="J63:M63" si="23">+J62+J49</f>
        <v>100</v>
      </c>
      <c r="K63" s="353">
        <f t="shared" si="23"/>
        <v>100</v>
      </c>
      <c r="L63" s="353">
        <f t="shared" si="23"/>
        <v>100</v>
      </c>
      <c r="M63" s="354">
        <f t="shared" si="23"/>
        <v>100</v>
      </c>
      <c r="N63" s="346"/>
      <c r="O63" s="347"/>
      <c r="P63" s="347"/>
      <c r="Q63" s="348"/>
    </row>
    <row r="64" spans="2:17" s="183" customFormat="1" ht="21.75" customHeight="1" thickTop="1" thickBot="1" x14ac:dyDescent="0.3">
      <c r="D64" s="184"/>
      <c r="E64" s="249"/>
      <c r="F64" s="249"/>
      <c r="G64" s="249"/>
      <c r="H64" s="249"/>
      <c r="N64" s="250"/>
    </row>
    <row r="65" spans="2:17" s="257" customFormat="1" ht="36" customHeight="1" thickTop="1" thickBot="1" x14ac:dyDescent="0.3">
      <c r="B65" s="251"/>
      <c r="C65" s="407" t="s">
        <v>97</v>
      </c>
      <c r="D65" s="408"/>
      <c r="E65" s="252">
        <f>+E49+E62</f>
        <v>82319.999999999985</v>
      </c>
      <c r="F65" s="253">
        <f>+F62+F49+F35</f>
        <v>13828.401475000002</v>
      </c>
      <c r="G65" s="253">
        <f>+G62+G49+G35</f>
        <v>891.75321063500007</v>
      </c>
      <c r="H65" s="254">
        <f>+H62+H49+H35</f>
        <v>14720.154685635001</v>
      </c>
      <c r="I65" s="409">
        <f>+I49+J49+K49+L49+M49+I62+J62+K62+L62+M62</f>
        <v>500</v>
      </c>
      <c r="J65" s="410"/>
      <c r="K65" s="410"/>
      <c r="L65" s="410"/>
      <c r="M65" s="410"/>
      <c r="N65" s="255">
        <f>+N62+N49+N35</f>
        <v>81859.588481031664</v>
      </c>
      <c r="O65" s="355"/>
      <c r="P65" s="256"/>
      <c r="Q65" s="356"/>
    </row>
    <row r="66" spans="2:17" s="183" customFormat="1" ht="19.5" customHeight="1" thickTop="1" x14ac:dyDescent="0.25">
      <c r="B66" s="367" t="s">
        <v>122</v>
      </c>
      <c r="C66" s="366" t="s">
        <v>121</v>
      </c>
      <c r="D66" s="184"/>
      <c r="E66" s="184"/>
      <c r="F66" s="184"/>
      <c r="G66" s="184"/>
      <c r="H66" s="184"/>
    </row>
    <row r="67" spans="2:17" s="183" customFormat="1" ht="17.100000000000001" customHeight="1" x14ac:dyDescent="0.25">
      <c r="C67" s="258" t="s">
        <v>98</v>
      </c>
      <c r="D67" s="184"/>
      <c r="E67" s="184"/>
      <c r="F67" s="184"/>
      <c r="G67" s="184"/>
      <c r="H67" s="184"/>
      <c r="I67" s="259"/>
      <c r="J67" s="259"/>
      <c r="K67" s="259"/>
      <c r="L67" s="259"/>
      <c r="M67" s="259"/>
      <c r="N67" s="260"/>
    </row>
    <row r="68" spans="2:17" s="183" customFormat="1" ht="17.100000000000001" customHeight="1" x14ac:dyDescent="0.25">
      <c r="B68" s="183" t="s">
        <v>34</v>
      </c>
      <c r="C68" s="404" t="s">
        <v>99</v>
      </c>
      <c r="D68" s="404"/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</row>
    <row r="69" spans="2:17" s="183" customFormat="1" ht="17.100000000000001" customHeight="1" x14ac:dyDescent="0.25">
      <c r="B69" s="183" t="s">
        <v>35</v>
      </c>
      <c r="C69" s="404" t="s">
        <v>100</v>
      </c>
      <c r="D69" s="404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</row>
    <row r="70" spans="2:17" s="183" customFormat="1" ht="15" customHeight="1" x14ac:dyDescent="0.25">
      <c r="B70" s="183" t="s">
        <v>101</v>
      </c>
      <c r="C70" s="404"/>
      <c r="D70" s="404"/>
      <c r="E70" s="404"/>
      <c r="F70" s="404"/>
      <c r="G70" s="404"/>
      <c r="H70" s="404"/>
      <c r="I70" s="404"/>
      <c r="J70" s="404"/>
      <c r="K70" s="404"/>
      <c r="L70" s="404"/>
      <c r="M70" s="404"/>
      <c r="N70" s="404"/>
      <c r="O70" s="404"/>
      <c r="P70" s="404"/>
      <c r="Q70" s="404"/>
    </row>
    <row r="71" spans="2:17" s="183" customFormat="1" ht="15.6" x14ac:dyDescent="0.25">
      <c r="B71" s="183" t="s">
        <v>102</v>
      </c>
      <c r="C71" s="404"/>
      <c r="D71" s="404"/>
      <c r="E71" s="404"/>
      <c r="F71" s="404"/>
      <c r="G71" s="404"/>
      <c r="H71" s="404"/>
      <c r="I71" s="404"/>
      <c r="J71" s="404"/>
      <c r="K71" s="404"/>
      <c r="L71" s="404"/>
      <c r="M71" s="404"/>
      <c r="N71" s="404"/>
      <c r="O71" s="404"/>
      <c r="P71" s="404"/>
      <c r="Q71" s="404"/>
    </row>
    <row r="72" spans="2:17" s="183" customFormat="1" ht="15.6" x14ac:dyDescent="0.25">
      <c r="B72" s="183" t="s">
        <v>113</v>
      </c>
      <c r="C72" s="404"/>
      <c r="D72" s="404"/>
      <c r="E72" s="404"/>
      <c r="F72" s="404"/>
      <c r="G72" s="404"/>
      <c r="H72" s="404"/>
      <c r="I72" s="404"/>
      <c r="J72" s="404"/>
      <c r="K72" s="404"/>
      <c r="L72" s="404"/>
      <c r="M72" s="404"/>
      <c r="N72" s="404"/>
      <c r="O72" s="404"/>
      <c r="P72" s="404"/>
      <c r="Q72" s="404"/>
    </row>
    <row r="73" spans="2:17" s="183" customFormat="1" ht="15" customHeight="1" x14ac:dyDescent="0.25">
      <c r="C73" s="261">
        <f ca="1">TODAY()</f>
        <v>45185</v>
      </c>
    </row>
    <row r="74" spans="2:17" s="183" customFormat="1" ht="15" customHeight="1" x14ac:dyDescent="0.25">
      <c r="C74" s="262" t="s">
        <v>30</v>
      </c>
      <c r="D74" s="184"/>
      <c r="E74" s="184"/>
      <c r="G74" s="184"/>
      <c r="Q74" s="263"/>
    </row>
    <row r="75" spans="2:17" s="183" customFormat="1" ht="15" customHeight="1" x14ac:dyDescent="0.25">
      <c r="C75" s="343"/>
      <c r="D75" s="184"/>
      <c r="F75" s="184"/>
      <c r="G75" s="184"/>
      <c r="H75" s="184"/>
      <c r="I75" s="184"/>
      <c r="J75" s="184"/>
      <c r="K75" s="184"/>
      <c r="Q75" s="264" t="str">
        <f>C23</f>
        <v>YUSUF GÖMBEL</v>
      </c>
    </row>
    <row r="76" spans="2:17" s="183" customFormat="1" ht="15" customHeight="1" x14ac:dyDescent="0.25">
      <c r="C76" s="262" t="s">
        <v>32</v>
      </c>
      <c r="Q76" s="262" t="s">
        <v>33</v>
      </c>
    </row>
    <row r="77" spans="2:17" s="183" customFormat="1" ht="15" customHeight="1" x14ac:dyDescent="0.25">
      <c r="C77" s="262"/>
    </row>
    <row r="78" spans="2:17" s="183" customFormat="1" ht="15.6" x14ac:dyDescent="0.25">
      <c r="E78" s="250"/>
      <c r="F78" s="250"/>
      <c r="G78" s="250"/>
    </row>
    <row r="79" spans="2:17" s="183" customFormat="1" ht="15.6" x14ac:dyDescent="0.25">
      <c r="C79" s="184"/>
      <c r="D79" s="184"/>
      <c r="E79" s="249"/>
      <c r="F79" s="249"/>
      <c r="G79" s="250"/>
    </row>
    <row r="80" spans="2:17" x14ac:dyDescent="0.25">
      <c r="C80" s="265"/>
      <c r="D80" s="265"/>
      <c r="E80" s="77"/>
      <c r="F80" s="77"/>
      <c r="G80" s="58"/>
    </row>
    <row r="81" spans="3:8" x14ac:dyDescent="0.25">
      <c r="C81" s="265"/>
      <c r="D81" s="265"/>
      <c r="E81" s="77"/>
      <c r="F81" s="77"/>
      <c r="G81" s="58"/>
    </row>
    <row r="82" spans="3:8" x14ac:dyDescent="0.25">
      <c r="C82" s="265"/>
      <c r="D82" s="265"/>
      <c r="E82" s="77"/>
      <c r="F82" s="77"/>
      <c r="G82" s="58"/>
    </row>
    <row r="83" spans="3:8" x14ac:dyDescent="0.25">
      <c r="C83" s="265"/>
      <c r="D83" s="265"/>
      <c r="E83" s="77"/>
      <c r="F83" s="77"/>
      <c r="G83" s="266"/>
    </row>
    <row r="84" spans="3:8" x14ac:dyDescent="0.25">
      <c r="C84" s="265"/>
      <c r="D84" s="265"/>
      <c r="E84" s="77"/>
      <c r="F84" s="77"/>
      <c r="G84" s="58"/>
      <c r="H84" s="58"/>
    </row>
    <row r="85" spans="3:8" x14ac:dyDescent="0.25">
      <c r="C85" s="265"/>
      <c r="D85" s="265"/>
      <c r="E85" s="77"/>
      <c r="F85" s="77"/>
      <c r="G85" s="58"/>
    </row>
    <row r="86" spans="3:8" x14ac:dyDescent="0.25">
      <c r="C86" s="265"/>
      <c r="D86" s="265"/>
      <c r="E86" s="267"/>
      <c r="F86" s="267"/>
      <c r="G86" s="58"/>
    </row>
    <row r="87" spans="3:8" x14ac:dyDescent="0.25">
      <c r="E87" s="58"/>
      <c r="F87" s="58"/>
      <c r="G87" s="58"/>
    </row>
    <row r="88" spans="3:8" x14ac:dyDescent="0.25">
      <c r="E88" s="58"/>
      <c r="F88" s="58"/>
      <c r="G88" s="58"/>
    </row>
    <row r="89" spans="3:8" x14ac:dyDescent="0.25">
      <c r="E89" s="58"/>
      <c r="F89" s="58"/>
      <c r="G89" s="58"/>
    </row>
    <row r="90" spans="3:8" x14ac:dyDescent="0.25">
      <c r="E90" s="58"/>
      <c r="F90" s="58"/>
      <c r="G90" s="58"/>
    </row>
    <row r="91" spans="3:8" x14ac:dyDescent="0.25">
      <c r="E91" s="58"/>
      <c r="F91" s="58"/>
      <c r="G91" s="58"/>
    </row>
    <row r="92" spans="3:8" x14ac:dyDescent="0.25">
      <c r="E92" s="58"/>
      <c r="F92" s="58"/>
      <c r="G92" s="58"/>
    </row>
    <row r="93" spans="3:8" x14ac:dyDescent="0.25">
      <c r="E93" s="58"/>
      <c r="F93" s="58"/>
      <c r="G93" s="58"/>
    </row>
    <row r="94" spans="3:8" x14ac:dyDescent="0.25">
      <c r="E94" s="58"/>
      <c r="F94" s="58"/>
      <c r="G94" s="58"/>
    </row>
    <row r="95" spans="3:8" x14ac:dyDescent="0.25">
      <c r="E95" s="58"/>
      <c r="F95" s="58"/>
      <c r="G95" s="58"/>
    </row>
    <row r="96" spans="3:8" x14ac:dyDescent="0.25">
      <c r="E96" s="58"/>
      <c r="F96" s="58"/>
      <c r="G96" s="58"/>
    </row>
    <row r="97" spans="5:7" x14ac:dyDescent="0.25">
      <c r="E97" s="58"/>
      <c r="F97" s="58"/>
      <c r="G97" s="58"/>
    </row>
  </sheetData>
  <sheetProtection algorithmName="SHA-512" hashValue="3LaTSK/SFEkG6Pdebq09yIPPphQBIK9E3s5qPvRBRx5Eg6hP7u+2e/bG45HRQ2keZjwvClU3UxJLwQNFENTo1Q==" saltValue="Wm8Ql1SFrPofFo9Q+WcSyw==" spinCount="100000" sheet="1" selectLockedCells="1"/>
  <mergeCells count="59">
    <mergeCell ref="B2:C2"/>
    <mergeCell ref="N2:Q2"/>
    <mergeCell ref="B3:C3"/>
    <mergeCell ref="O3:P3"/>
    <mergeCell ref="B4:C4"/>
    <mergeCell ref="O4:P4"/>
    <mergeCell ref="B5:C5"/>
    <mergeCell ref="E7:F7"/>
    <mergeCell ref="G7:H7"/>
    <mergeCell ref="I7:J7"/>
    <mergeCell ref="E8:F8"/>
    <mergeCell ref="G8:H8"/>
    <mergeCell ref="I8:J8"/>
    <mergeCell ref="C49:D49"/>
    <mergeCell ref="P21:P22"/>
    <mergeCell ref="D11:E15"/>
    <mergeCell ref="B18:C18"/>
    <mergeCell ref="B21:B22"/>
    <mergeCell ref="C21:D21"/>
    <mergeCell ref="E21:E22"/>
    <mergeCell ref="F21:F22"/>
    <mergeCell ref="I21:M22"/>
    <mergeCell ref="Q21:Q22"/>
    <mergeCell ref="C35:D35"/>
    <mergeCell ref="I35:M35"/>
    <mergeCell ref="B37:B38"/>
    <mergeCell ref="C37:D37"/>
    <mergeCell ref="E37:E38"/>
    <mergeCell ref="F37:F38"/>
    <mergeCell ref="G37:G38"/>
    <mergeCell ref="H37:H38"/>
    <mergeCell ref="I37:M37"/>
    <mergeCell ref="G21:G22"/>
    <mergeCell ref="H21:H22"/>
    <mergeCell ref="N21:N22"/>
    <mergeCell ref="O21:O22"/>
    <mergeCell ref="B51:B52"/>
    <mergeCell ref="C51:D51"/>
    <mergeCell ref="E51:E52"/>
    <mergeCell ref="F51:F52"/>
    <mergeCell ref="Q51:Q52"/>
    <mergeCell ref="G51:G52"/>
    <mergeCell ref="N37:N38"/>
    <mergeCell ref="O37:O38"/>
    <mergeCell ref="P37:P38"/>
    <mergeCell ref="Q37:Q38"/>
    <mergeCell ref="H51:H52"/>
    <mergeCell ref="I51:M51"/>
    <mergeCell ref="N51:N52"/>
    <mergeCell ref="O51:O52"/>
    <mergeCell ref="P51:P52"/>
    <mergeCell ref="C71:Q71"/>
    <mergeCell ref="C72:Q72"/>
    <mergeCell ref="C62:D62"/>
    <mergeCell ref="C65:D65"/>
    <mergeCell ref="I65:M65"/>
    <mergeCell ref="C68:Q68"/>
    <mergeCell ref="C69:Q69"/>
    <mergeCell ref="C70:Q70"/>
  </mergeCells>
  <conditionalFormatting sqref="A59:D61 A53:B58 D53:D58">
    <cfRule type="cellIs" dxfId="43" priority="42" operator="equal">
      <formula>0</formula>
    </cfRule>
  </conditionalFormatting>
  <conditionalFormatting sqref="A44:H48 A39:B43 D39:H43">
    <cfRule type="cellIs" dxfId="42" priority="41" operator="equal">
      <formula>0</formula>
    </cfRule>
  </conditionalFormatting>
  <conditionalFormatting sqref="A17:Q20 A22:H22 A21:I21 N21:Q22">
    <cfRule type="cellIs" dxfId="41" priority="18" operator="equal">
      <formula>0</formula>
    </cfRule>
  </conditionalFormatting>
  <conditionalFormatting sqref="A11:H13 G14:G15 A1:XFD10 J11:XFD13 A16:XFD20 N21:XFD22 D23:XFD24 K14:XFD14 J15:XFD15 A49:Q52 R49:XFD61 N53:Q53 A76:XFD1048576 N40:XFD48 A62:XFD74 D39:XFD39 F25:XFD34 A35:XFD38">
    <cfRule type="cellIs" dxfId="40" priority="28" operator="equal">
      <formula>0</formula>
    </cfRule>
  </conditionalFormatting>
  <conditionalFormatting sqref="A22:H22 A21:I21">
    <cfRule type="cellIs" dxfId="39" priority="17" operator="equal">
      <formula>0</formula>
    </cfRule>
  </conditionalFormatting>
  <conditionalFormatting sqref="A44:H48 A59:H60 A14:F15 H14:H15 A23:B24 A25:D34 N54:Q60 A61:Q61 D40:H43 A39:B43 A53:B58 D53:H58">
    <cfRule type="cellIs" dxfId="38" priority="32" operator="equal">
      <formula>0</formula>
    </cfRule>
  </conditionalFormatting>
  <conditionalFormatting sqref="C23:C24">
    <cfRule type="cellIs" dxfId="37" priority="27" operator="equal">
      <formula>0</formula>
    </cfRule>
  </conditionalFormatting>
  <conditionalFormatting sqref="C61">
    <cfRule type="cellIs" dxfId="36" priority="31" operator="equal">
      <formula>0</formula>
    </cfRule>
  </conditionalFormatting>
  <conditionalFormatting sqref="D23:Q24 E61 H10:H15 L11:Q15 A11:C16 A23:B24 A25:D34 N39:Q48 A49:Q52 F53:H61 N53:Q61 A76:Q77 A1:Q1 L2 A2:J6 M2:Q6 K3:L6 A7:Q7 A8:F8 I8:Q8 A9:Q9 A10 E10:G10 I10:Q10 E16:Q16 A62:Q74 F25:Q34 A35:Q38">
    <cfRule type="cellIs" dxfId="35" priority="44" operator="equal">
      <formula>0</formula>
    </cfRule>
  </conditionalFormatting>
  <conditionalFormatting sqref="E23">
    <cfRule type="cellIs" dxfId="34" priority="12" operator="equal">
      <formula>$G$19</formula>
    </cfRule>
    <cfRule type="cellIs" dxfId="33" priority="15" operator="equal">
      <formula>$G$19</formula>
    </cfRule>
    <cfRule type="cellIs" dxfId="32" priority="16" operator="equal">
      <formula>$G$19</formula>
    </cfRule>
    <cfRule type="cellIs" dxfId="31" priority="39" operator="equal">
      <formula>$G$19</formula>
    </cfRule>
  </conditionalFormatting>
  <conditionalFormatting sqref="E24">
    <cfRule type="cellIs" dxfId="30" priority="13" operator="equal">
      <formula>$F$19</formula>
    </cfRule>
    <cfRule type="cellIs" dxfId="29" priority="14" operator="equal">
      <formula>$F$19</formula>
    </cfRule>
    <cfRule type="cellIs" dxfId="28" priority="38" operator="equal">
      <formula>$F$19</formula>
    </cfRule>
  </conditionalFormatting>
  <conditionalFormatting sqref="E39:E48">
    <cfRule type="cellIs" dxfId="27" priority="11" operator="equal">
      <formula>$H$19</formula>
    </cfRule>
    <cfRule type="cellIs" dxfId="26" priority="37" operator="equal">
      <formula>$H$19</formula>
    </cfRule>
  </conditionalFormatting>
  <conditionalFormatting sqref="E53:E61">
    <cfRule type="cellIs" dxfId="25" priority="10" operator="equal">
      <formula>$I$19</formula>
    </cfRule>
    <cfRule type="cellIs" dxfId="24" priority="36" operator="equal">
      <formula>$I$19</formula>
    </cfRule>
  </conditionalFormatting>
  <conditionalFormatting sqref="E61">
    <cfRule type="cellIs" dxfId="23" priority="30" operator="equal">
      <formula>$H$19</formula>
    </cfRule>
  </conditionalFormatting>
  <conditionalFormatting sqref="F11:F15">
    <cfRule type="cellIs" dxfId="22" priority="40" operator="equal">
      <formula>0</formula>
    </cfRule>
  </conditionalFormatting>
  <conditionalFormatting sqref="G11:G15">
    <cfRule type="cellIs" dxfId="21" priority="43" operator="equal">
      <formula>0</formula>
    </cfRule>
  </conditionalFormatting>
  <conditionalFormatting sqref="G8:H8">
    <cfRule type="cellIs" dxfId="20" priority="29" operator="equal">
      <formula>0</formula>
    </cfRule>
  </conditionalFormatting>
  <conditionalFormatting sqref="I14:I15">
    <cfRule type="cellIs" dxfId="19" priority="25" operator="equal">
      <formula>0</formula>
    </cfRule>
  </conditionalFormatting>
  <conditionalFormatting sqref="J11:J13">
    <cfRule type="cellIs" dxfId="18" priority="35" operator="equal">
      <formula>0</formula>
    </cfRule>
  </conditionalFormatting>
  <conditionalFormatting sqref="I39:M39">
    <cfRule type="cellIs" dxfId="17" priority="34" operator="equal">
      <formula>0</formula>
    </cfRule>
  </conditionalFormatting>
  <conditionalFormatting sqref="I40:M45">
    <cfRule type="cellIs" dxfId="16" priority="22" operator="equal">
      <formula>0</formula>
    </cfRule>
  </conditionalFormatting>
  <conditionalFormatting sqref="I46:M48">
    <cfRule type="cellIs" dxfId="15" priority="23" operator="equal">
      <formula>0</formula>
    </cfRule>
    <cfRule type="cellIs" dxfId="14" priority="24" operator="equal">
      <formula>0</formula>
    </cfRule>
  </conditionalFormatting>
  <conditionalFormatting sqref="L53:M56">
    <cfRule type="cellIs" dxfId="13" priority="19" operator="equal">
      <formula>0</formula>
    </cfRule>
  </conditionalFormatting>
  <conditionalFormatting sqref="I60:M60 L57:M59">
    <cfRule type="cellIs" dxfId="12" priority="20" operator="equal">
      <formula>0</formula>
    </cfRule>
  </conditionalFormatting>
  <conditionalFormatting sqref="I60:M61 L57:M59">
    <cfRule type="cellIs" dxfId="11" priority="21" operator="equal">
      <formula>0</formula>
    </cfRule>
  </conditionalFormatting>
  <conditionalFormatting sqref="I61:M61">
    <cfRule type="cellIs" dxfId="10" priority="33" operator="equal">
      <formula>0</formula>
    </cfRule>
  </conditionalFormatting>
  <conditionalFormatting sqref="N23:N35">
    <cfRule type="cellIs" dxfId="9" priority="45" operator="equal">
      <formula>$I$19</formula>
    </cfRule>
  </conditionalFormatting>
  <conditionalFormatting sqref="C39:C43">
    <cfRule type="cellIs" dxfId="8" priority="9" operator="equal">
      <formula>0</formula>
    </cfRule>
  </conditionalFormatting>
  <conditionalFormatting sqref="C39:C43">
    <cfRule type="cellIs" dxfId="7" priority="8" operator="equal">
      <formula>0</formula>
    </cfRule>
  </conditionalFormatting>
  <conditionalFormatting sqref="C53:C58">
    <cfRule type="cellIs" dxfId="6" priority="7" operator="equal">
      <formula>0</formula>
    </cfRule>
  </conditionalFormatting>
  <conditionalFormatting sqref="C53:C58">
    <cfRule type="cellIs" dxfId="5" priority="6" operator="equal">
      <formula>0</formula>
    </cfRule>
  </conditionalFormatting>
  <conditionalFormatting sqref="I53:K56">
    <cfRule type="cellIs" dxfId="4" priority="3" operator="equal">
      <formula>0</formula>
    </cfRule>
  </conditionalFormatting>
  <conditionalFormatting sqref="I57:K59">
    <cfRule type="cellIs" dxfId="3" priority="4" operator="equal">
      <formula>0</formula>
    </cfRule>
  </conditionalFormatting>
  <conditionalFormatting sqref="I57:K59">
    <cfRule type="cellIs" dxfId="2" priority="5" operator="equal">
      <formula>0</formula>
    </cfRule>
  </conditionalFormatting>
  <conditionalFormatting sqref="I11:I13">
    <cfRule type="cellIs" dxfId="1" priority="1" operator="equal">
      <formula>0</formula>
    </cfRule>
  </conditionalFormatting>
  <conditionalFormatting sqref="I11:I13">
    <cfRule type="cellIs" dxfId="0" priority="2" operator="equal">
      <formula>0</formula>
    </cfRule>
  </conditionalFormatting>
  <hyperlinks>
    <hyperlink ref="N2" r:id="rId1"/>
  </hyperlinks>
  <printOptions horizontalCentered="1"/>
  <pageMargins left="0.19685039370078741" right="0" top="0.39370078740157483" bottom="0.39370078740157483" header="0.27559055118110237" footer="0.51181102362204722"/>
  <pageSetup paperSize="9" scale="42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Ders hsb</vt:lpstr>
      <vt:lpstr>Puantaj</vt:lpstr>
      <vt:lpstr>KÖK-Ü VB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2023-07-22T19:51:38Z</cp:lastPrinted>
  <dcterms:created xsi:type="dcterms:W3CDTF">2023-05-27T09:07:11Z</dcterms:created>
  <dcterms:modified xsi:type="dcterms:W3CDTF">2023-09-16T09:07:08Z</dcterms:modified>
</cp:coreProperties>
</file>